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New Share Folder\التقارير الدورية\احصائيات\2026\الربع الثاني\الموقع الالكتروني الربع الثاني 2026\"/>
    </mc:Choice>
  </mc:AlternateContent>
  <xr:revisionPtr revIDLastSave="0" documentId="13_ncr:1_{D10E241C-AEFE-40FA-A3B2-6942BEDDDE1D}" xr6:coauthVersionLast="36" xr6:coauthVersionMax="36" xr10:uidLastSave="{00000000-0000-0000-0000-000000000000}"/>
  <bookViews>
    <workbookView xWindow="0" yWindow="0" windowWidth="28800" windowHeight="12225" xr2:uid="{A9DBED72-BAE1-498B-B088-B60FBA048AFA}"/>
  </bookViews>
  <sheets>
    <sheet name="Sheet1" sheetId="1" r:id="rId1"/>
  </sheets>
  <definedNames>
    <definedName name="totalnumber">Sheet1!$B$9</definedName>
    <definedName name="totalvalue">Sheet1!$D$9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C15" i="1"/>
  <c r="E18" i="1" l="1"/>
  <c r="C18" i="1"/>
  <c r="C16" i="1"/>
  <c r="C17" i="1"/>
  <c r="C14" i="1"/>
  <c r="C5" i="1"/>
  <c r="D18" i="1" l="1"/>
  <c r="B18" i="1"/>
  <c r="E6" i="1" l="1"/>
  <c r="E5" i="1"/>
  <c r="D9" i="1" l="1"/>
  <c r="B9" i="1"/>
  <c r="C7" i="1" s="1"/>
  <c r="E8" i="1" l="1"/>
  <c r="E9" i="1"/>
  <c r="E7" i="1"/>
  <c r="C6" i="1"/>
  <c r="C9" i="1"/>
  <c r="C8" i="1"/>
</calcChain>
</file>

<file path=xl/sharedStrings.xml><?xml version="1.0" encoding="utf-8"?>
<sst xmlns="http://schemas.openxmlformats.org/spreadsheetml/2006/main" count="40" uniqueCount="21">
  <si>
    <t>(العملة: دولار أمريكي)</t>
  </si>
  <si>
    <t>Currency: (US Dollar)</t>
  </si>
  <si>
    <t>طبيعة المأجور</t>
  </si>
  <si>
    <t>عدد العقود       number of contracts</t>
  </si>
  <si>
    <t>%</t>
  </si>
  <si>
    <t>قيمة العقود             value of contracts</t>
  </si>
  <si>
    <t>Type of leased asset</t>
  </si>
  <si>
    <t xml:space="preserve">المركبات للاستخدام الشخصي </t>
  </si>
  <si>
    <t xml:space="preserve">مركبات للاستخدام التجاري </t>
  </si>
  <si>
    <t>معدات هندسية وشاحنات ومركبات ثقيلة</t>
  </si>
  <si>
    <t xml:space="preserve">Trucks and heavy vehicles
</t>
  </si>
  <si>
    <t>مال منقول ( لا يشمل المركبات)</t>
  </si>
  <si>
    <t xml:space="preserve">Moveable Assets </t>
  </si>
  <si>
    <t xml:space="preserve">المجموع </t>
  </si>
  <si>
    <t>Total</t>
  </si>
  <si>
    <t>Financial leasing portfolio per type of leased assets from 01/01/2026 until 31/03/2026</t>
  </si>
  <si>
    <t>توزيع محفظة التأجير التمويلي حسب  أنواع الأصول المؤجرة من 01/01/2026 حتى 31/03/2026</t>
  </si>
  <si>
    <t>Commercial vehicles</t>
  </si>
  <si>
    <t>Vehicles for personal use</t>
  </si>
  <si>
    <t>Financial leasing portfolio per type of leased assets from 01/01/2026 until 30/06/2026</t>
  </si>
  <si>
    <t>توزيع محفظة التأجير التمويلي حسب  أنواع الأصول المؤجرة من 01/01/2026 حتى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</si>
</sst>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A4573"/>
      <name val="Arial"/>
      <family val="2"/>
    </font>
    <font>
      <sz val="10"/>
      <color rgb="FF5A4573"/>
      <name val="Arial"/>
      <family val="2"/>
    </font>
    <font>
      <sz val="11"/>
      <color rgb="FF5A4573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2" borderId="0" applyFont="0" applyAlignment="0">
      <alignment horizontal="center" vertical="center"/>
    </xf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right" readingOrder="2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2" fillId="2" borderId="1" xfId="2" applyFont="1" applyBorder="1" applyAlignment="1">
      <alignment horizontal="center" vertical="center"/>
    </xf>
    <xf numFmtId="0" fontId="2" fillId="2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0" fontId="4" fillId="2" borderId="1" xfId="2" applyFont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5" fontId="0" fillId="0" borderId="0" xfId="0" applyNumberFormat="1"/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2" borderId="1" xfId="3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Comma" xfId="1" builtinId="3"/>
    <cellStyle name="Normal" xfId="0" builtinId="0"/>
    <cellStyle name="Percent" xfId="3" builtinId="5"/>
    <cellStyle name="Style 1" xfId="2" xr:uid="{4A35C8C2-2DD1-47F7-B4C0-B87CEAD62DF1}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84CC09-3C44-4B3D-B161-CB366593C4D3}" name="Table912131519212526293235384144475053" displayName="Table912131519212526293235384144475053" ref="A4:F9" headerRowCount="0" totalsRowShown="0" headerRowDxfId="27" dataDxfId="26">
  <tableColumns count="6">
    <tableColumn id="1" xr3:uid="{82FA35DA-D119-409A-A60B-46FEAB82EAD8}" name="Column1" headerRowDxfId="25" dataDxfId="24"/>
    <tableColumn id="2" xr3:uid="{D7E3B4ED-406C-4145-8805-C5826F29FD9C}" name="Column2" headerRowDxfId="23" dataDxfId="22"/>
    <tableColumn id="3" xr3:uid="{E1ACDB08-71C3-49F3-AEB6-91CCDB254A20}" name="Column3" headerRowDxfId="21" dataDxfId="20"/>
    <tableColumn id="4" xr3:uid="{B60A7981-0B70-44CF-9CAE-1182584C37DF}" name="Column4" headerRowDxfId="19" dataDxfId="18"/>
    <tableColumn id="5" xr3:uid="{047E31F6-B17A-413E-B480-840B46C806A0}" name="Column5" headerRowDxfId="17" dataDxfId="16"/>
    <tableColumn id="6" xr3:uid="{12161932-4167-4CF2-A862-968397A7DFAB}" name="Column6" headerRowDxfId="15" dataDxfId="14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98B250-8147-498D-B143-0B109211F7ED}" name="Table9121315192125262932353841444750533" displayName="Table9121315192125262932353841444750533" ref="A13:F18" headerRowCount="0" totalsRowShown="0" headerRowDxfId="13" dataDxfId="12">
  <tableColumns count="6">
    <tableColumn id="1" xr3:uid="{72190615-65B1-431E-8177-ABA32530D44F}" name="Column1" headerRowDxfId="11" dataDxfId="10"/>
    <tableColumn id="2" xr3:uid="{980B2B73-108F-41D6-A2F0-E5226F92E5E4}" name="Column2" headerRowDxfId="9" dataDxfId="8"/>
    <tableColumn id="3" xr3:uid="{D31FDB0D-F4F3-4830-A269-D45BBFCBC51E}" name="Column3" headerRowDxfId="7" dataDxfId="6"/>
    <tableColumn id="4" xr3:uid="{3FB1FBF8-5D8B-4786-8F3D-C8142237D1EC}" name="Column4" headerRowDxfId="5" dataDxfId="4"/>
    <tableColumn id="5" xr3:uid="{D316946E-E90B-4808-A346-414EF03C4BB1}" name="Column5" headerRowDxfId="3" dataDxfId="2"/>
    <tableColumn id="6" xr3:uid="{5B363049-2D64-46F7-AC18-F5689C2C2B33}" name="Column6" headerRowDxfId="1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FA58B-DDA3-452E-916E-5F0290E05356}">
  <dimension ref="A1:J18"/>
  <sheetViews>
    <sheetView rightToLeft="1" tabSelected="1" workbookViewId="0">
      <selection activeCell="D21" sqref="D21"/>
    </sheetView>
  </sheetViews>
  <sheetFormatPr defaultRowHeight="15" x14ac:dyDescent="0.25"/>
  <cols>
    <col min="1" max="1" width="28.42578125" bestFit="1" customWidth="1"/>
    <col min="2" max="2" width="9" bestFit="1" customWidth="1"/>
    <col min="3" max="3" width="17" customWidth="1"/>
    <col min="4" max="4" width="16.42578125" customWidth="1"/>
    <col min="5" max="5" width="14.5703125" customWidth="1"/>
    <col min="6" max="6" width="27.7109375" bestFit="1" customWidth="1"/>
    <col min="10" max="10" width="11.5703125" bestFit="1" customWidth="1"/>
  </cols>
  <sheetData>
    <row r="1" spans="1:10" x14ac:dyDescent="0.25">
      <c r="A1" s="18" t="s">
        <v>15</v>
      </c>
      <c r="B1" s="19"/>
      <c r="C1" s="19"/>
      <c r="D1" s="19"/>
      <c r="E1" s="19"/>
      <c r="F1" s="19"/>
    </row>
    <row r="2" spans="1:10" x14ac:dyDescent="0.25">
      <c r="A2" s="18" t="s">
        <v>16</v>
      </c>
      <c r="B2" s="19"/>
      <c r="C2" s="19"/>
      <c r="D2" s="19"/>
      <c r="E2" s="19"/>
      <c r="F2" s="19"/>
    </row>
    <row r="3" spans="1:10" x14ac:dyDescent="0.25">
      <c r="A3" s="1" t="s">
        <v>0</v>
      </c>
      <c r="B3" s="2"/>
      <c r="C3" s="2"/>
      <c r="D3" s="2"/>
      <c r="E3" s="2"/>
      <c r="F3" s="3" t="s">
        <v>1</v>
      </c>
    </row>
    <row r="4" spans="1:10" ht="90" x14ac:dyDescent="0.25">
      <c r="A4" s="4" t="s">
        <v>2</v>
      </c>
      <c r="B4" s="5" t="s">
        <v>3</v>
      </c>
      <c r="C4" s="4" t="s">
        <v>4</v>
      </c>
      <c r="D4" s="5" t="s">
        <v>5</v>
      </c>
      <c r="E4" s="4" t="s">
        <v>4</v>
      </c>
      <c r="F4" s="5" t="s">
        <v>6</v>
      </c>
    </row>
    <row r="5" spans="1:10" x14ac:dyDescent="0.25">
      <c r="A5" s="6" t="s">
        <v>7</v>
      </c>
      <c r="B5" s="6">
        <v>282</v>
      </c>
      <c r="C5" s="7">
        <f>Table912131519212526293235384144475053[[#This Row],[Column2]]/totalnumber</f>
        <v>0.69117647058823528</v>
      </c>
      <c r="D5" s="8">
        <v>13668739</v>
      </c>
      <c r="E5" s="7">
        <f>Table912131519212526293235384144475053[[#This Row],[Column4]]/totalvalue</f>
        <v>0.42956999596317802</v>
      </c>
      <c r="F5" s="15" t="s">
        <v>18</v>
      </c>
    </row>
    <row r="6" spans="1:10" x14ac:dyDescent="0.25">
      <c r="A6" s="9" t="s">
        <v>8</v>
      </c>
      <c r="B6" s="9">
        <v>118</v>
      </c>
      <c r="C6" s="17">
        <f>Table912131519212526293235384144475053[[#This Row],[Column2]]/totalnumber</f>
        <v>0.28921568627450983</v>
      </c>
      <c r="D6" s="10">
        <v>15486546</v>
      </c>
      <c r="E6" s="17">
        <f>Table912131519212526293235384144475053[[#This Row],[Column4]]/totalvalue</f>
        <v>0.48669855373663734</v>
      </c>
      <c r="F6" s="9" t="s">
        <v>17</v>
      </c>
    </row>
    <row r="7" spans="1:10" x14ac:dyDescent="0.25">
      <c r="A7" s="6" t="s">
        <v>9</v>
      </c>
      <c r="B7" s="6">
        <v>3</v>
      </c>
      <c r="C7" s="7">
        <f>Table912131519212526293235384144475053[[#This Row],[Column2]]/totalnumber</f>
        <v>7.3529411764705881E-3</v>
      </c>
      <c r="D7" s="8">
        <v>1348996</v>
      </c>
      <c r="E7" s="7">
        <f>Table912131519212526293235384144475053[[#This Row],[Column4]]/totalvalue</f>
        <v>4.2395147516851653E-2</v>
      </c>
      <c r="F7" s="6" t="s">
        <v>10</v>
      </c>
    </row>
    <row r="8" spans="1:10" x14ac:dyDescent="0.25">
      <c r="A8" s="9" t="s">
        <v>11</v>
      </c>
      <c r="B8" s="9">
        <v>5</v>
      </c>
      <c r="C8" s="17">
        <f>Table912131519212526293235384144475053[[#This Row],[Column2]]/totalnumber</f>
        <v>1.2254901960784314E-2</v>
      </c>
      <c r="D8" s="10">
        <v>1315304</v>
      </c>
      <c r="E8" s="17">
        <f>Table912131519212526293235384144475053[[#This Row],[Column4]]/totalvalue</f>
        <v>4.1336302783332966E-2</v>
      </c>
      <c r="F8" s="9" t="s">
        <v>12</v>
      </c>
    </row>
    <row r="9" spans="1:10" x14ac:dyDescent="0.25">
      <c r="A9" s="11" t="s">
        <v>13</v>
      </c>
      <c r="B9" s="11">
        <f>SUM(B5:B8)</f>
        <v>408</v>
      </c>
      <c r="C9" s="14">
        <f>Table912131519212526293235384144475053[[#This Row],[Column2]]/totalnumber</f>
        <v>1</v>
      </c>
      <c r="D9" s="12">
        <f>SUM(D5:D8)</f>
        <v>31819585</v>
      </c>
      <c r="E9" s="14">
        <f>Table912131519212526293235384144475053[[#This Row],[Column4]]/totalvalue</f>
        <v>1</v>
      </c>
      <c r="F9" s="11" t="s">
        <v>14</v>
      </c>
    </row>
    <row r="10" spans="1:10" x14ac:dyDescent="0.25">
      <c r="A10" s="18" t="s">
        <v>19</v>
      </c>
      <c r="B10" s="19"/>
      <c r="C10" s="19"/>
      <c r="D10" s="19"/>
      <c r="E10" s="19"/>
      <c r="F10" s="19"/>
    </row>
    <row r="11" spans="1:10" x14ac:dyDescent="0.25">
      <c r="A11" s="18" t="s">
        <v>20</v>
      </c>
      <c r="B11" s="19"/>
      <c r="C11" s="19"/>
      <c r="D11" s="19"/>
      <c r="E11" s="19"/>
      <c r="F11" s="19"/>
    </row>
    <row r="12" spans="1:10" x14ac:dyDescent="0.25">
      <c r="A12" s="1" t="s">
        <v>0</v>
      </c>
      <c r="B12" s="2"/>
      <c r="C12" s="2"/>
      <c r="D12" s="2"/>
      <c r="E12" s="2"/>
      <c r="F12" s="3" t="s">
        <v>1</v>
      </c>
    </row>
    <row r="13" spans="1:10" ht="90" x14ac:dyDescent="0.25">
      <c r="A13" s="4" t="s">
        <v>2</v>
      </c>
      <c r="B13" s="5" t="s">
        <v>3</v>
      </c>
      <c r="C13" s="4" t="s">
        <v>4</v>
      </c>
      <c r="D13" s="5" t="s">
        <v>5</v>
      </c>
      <c r="E13" s="4" t="s">
        <v>4</v>
      </c>
      <c r="F13" s="5" t="s">
        <v>6</v>
      </c>
      <c r="J13" s="13"/>
    </row>
    <row r="14" spans="1:10" x14ac:dyDescent="0.25">
      <c r="A14" s="6" t="s">
        <v>7</v>
      </c>
      <c r="B14" s="6">
        <v>693</v>
      </c>
      <c r="C14" s="7">
        <f>Table9121315192125262932353841444750533[[#This Row],[Column2]]/B$18</f>
        <v>0.70570264765784119</v>
      </c>
      <c r="D14" s="8">
        <v>35193914</v>
      </c>
      <c r="E14" s="7">
        <f>Table9121315192125262932353841444750533[[#This Row],[Column4]]/D$18</f>
        <v>0.46558219466674916</v>
      </c>
      <c r="F14" s="15" t="s">
        <v>18</v>
      </c>
      <c r="J14" s="13"/>
    </row>
    <row r="15" spans="1:10" x14ac:dyDescent="0.25">
      <c r="A15" s="9" t="s">
        <v>8</v>
      </c>
      <c r="B15" s="9">
        <v>273</v>
      </c>
      <c r="C15" s="17">
        <f>Table9121315192125262932353841444750533[[#This Row],[Column2]]/B$18</f>
        <v>0.27800407331975557</v>
      </c>
      <c r="D15" s="10">
        <v>36640631</v>
      </c>
      <c r="E15" s="17">
        <f>Table9121315192125262932353841444750533[[#This Row],[Column4]]/D$18</f>
        <v>0.48472089222456255</v>
      </c>
      <c r="F15" s="9" t="s">
        <v>17</v>
      </c>
      <c r="J15" s="13"/>
    </row>
    <row r="16" spans="1:10" x14ac:dyDescent="0.25">
      <c r="A16" s="6" t="s">
        <v>9</v>
      </c>
      <c r="B16" s="6">
        <v>7</v>
      </c>
      <c r="C16" s="7">
        <f>Table9121315192125262932353841444750533[[#This Row],[Column2]]/B$18</f>
        <v>7.1283095723014261E-3</v>
      </c>
      <c r="D16" s="8">
        <v>2265456</v>
      </c>
      <c r="E16" s="7">
        <f>Table9121315192125262932353841444750533[[#This Row],[Column4]]/D$18</f>
        <v>2.9969840137728212E-2</v>
      </c>
      <c r="F16" s="6" t="s">
        <v>10</v>
      </c>
      <c r="J16" s="13"/>
    </row>
    <row r="17" spans="1:6" x14ac:dyDescent="0.25">
      <c r="A17" s="9" t="s">
        <v>11</v>
      </c>
      <c r="B17" s="9">
        <v>9</v>
      </c>
      <c r="C17" s="17">
        <f>Table9121315192125262932353841444750533[[#This Row],[Column2]]/B$18</f>
        <v>9.1649694501018328E-3</v>
      </c>
      <c r="D17" s="10">
        <v>1491193</v>
      </c>
      <c r="E17" s="17">
        <f>Table9121315192125262932353841444750533[[#This Row],[Column4]]/D$18</f>
        <v>1.9727072970960081E-2</v>
      </c>
      <c r="F17" s="9" t="s">
        <v>12</v>
      </c>
    </row>
    <row r="18" spans="1:6" x14ac:dyDescent="0.25">
      <c r="A18" s="16" t="s">
        <v>13</v>
      </c>
      <c r="B18" s="16">
        <f>SUM(B14:B17)</f>
        <v>982</v>
      </c>
      <c r="C18" s="14">
        <f>SUBTOTAL(109,C13:C17)</f>
        <v>0.99999999999999989</v>
      </c>
      <c r="D18" s="12">
        <f>SUM(D14:D17)</f>
        <v>75591194</v>
      </c>
      <c r="E18" s="14">
        <f>SUBTOTAL(109,E13:E17)</f>
        <v>1</v>
      </c>
      <c r="F18" s="16" t="s">
        <v>14</v>
      </c>
    </row>
  </sheetData>
  <mergeCells count="4">
    <mergeCell ref="A1:F1"/>
    <mergeCell ref="A2:F2"/>
    <mergeCell ref="A10:F10"/>
    <mergeCell ref="A11:F11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totalnumber</vt:lpstr>
      <vt:lpstr>totalvalue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Mortgage and Leasing Director</dc:creator>
  <cp:lastModifiedBy>Deema Shaheen</cp:lastModifiedBy>
  <dcterms:created xsi:type="dcterms:W3CDTF">2022-06-06T12:15:23Z</dcterms:created>
  <dcterms:modified xsi:type="dcterms:W3CDTF">2026-08-16T10:41:14Z</dcterms:modified>
</cp:coreProperties>
</file>