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Share Folder\التقارير الدورية\احصائيات\2025\الربع الرابع\الموقع الالكتروني الربع الرابع 2025\"/>
    </mc:Choice>
  </mc:AlternateContent>
  <xr:revisionPtr revIDLastSave="0" documentId="13_ncr:1_{9BD4FAF4-EE95-42BB-ACD1-3676CF638A1D}" xr6:coauthVersionLast="36" xr6:coauthVersionMax="36" xr10:uidLastSave="{00000000-0000-0000-0000-000000000000}"/>
  <bookViews>
    <workbookView xWindow="0" yWindow="0" windowWidth="28800" windowHeight="12225" xr2:uid="{E0812C8A-03F6-4319-9ECB-84ADDF382934}"/>
  </bookViews>
  <sheets>
    <sheet name="Sheet1" sheetId="1" r:id="rId1"/>
  </sheets>
  <definedNames>
    <definedName name="totaln">Sheet1!$B$16</definedName>
    <definedName name="totalv">Sheet1!$D$16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5" i="1"/>
  <c r="E56" i="1"/>
  <c r="E57" i="1"/>
  <c r="E58" i="1"/>
  <c r="E59" i="1"/>
  <c r="E60" i="1"/>
  <c r="E61" i="1"/>
  <c r="E62" i="1"/>
  <c r="E63" i="1"/>
  <c r="E53" i="1"/>
  <c r="C54" i="1"/>
  <c r="C55" i="1"/>
  <c r="C56" i="1"/>
  <c r="C57" i="1"/>
  <c r="C58" i="1"/>
  <c r="C59" i="1"/>
  <c r="C60" i="1"/>
  <c r="C61" i="1"/>
  <c r="C62" i="1"/>
  <c r="C63" i="1"/>
  <c r="C53" i="1"/>
  <c r="E37" i="1"/>
  <c r="E64" i="1"/>
  <c r="D64" i="1" l="1"/>
  <c r="B64" i="1"/>
  <c r="C64" i="1"/>
  <c r="E38" i="1" l="1"/>
  <c r="E39" i="1"/>
  <c r="E40" i="1"/>
  <c r="E41" i="1"/>
  <c r="E42" i="1"/>
  <c r="E43" i="1"/>
  <c r="E44" i="1"/>
  <c r="E45" i="1"/>
  <c r="E46" i="1"/>
  <c r="E47" i="1"/>
  <c r="C38" i="1"/>
  <c r="C39" i="1"/>
  <c r="C40" i="1"/>
  <c r="C41" i="1"/>
  <c r="C42" i="1"/>
  <c r="C43" i="1"/>
  <c r="C44" i="1"/>
  <c r="C45" i="1"/>
  <c r="C46" i="1"/>
  <c r="C47" i="1"/>
  <c r="C37" i="1"/>
  <c r="B48" i="1"/>
  <c r="D48" i="1"/>
  <c r="E48" i="1" l="1"/>
  <c r="C48" i="1"/>
  <c r="E32" i="1"/>
  <c r="D32" i="1"/>
  <c r="C32" i="1"/>
  <c r="D16" i="1"/>
  <c r="B32" i="1" l="1"/>
  <c r="C26" i="1" s="1"/>
  <c r="E22" i="1"/>
  <c r="E23" i="1"/>
  <c r="E24" i="1"/>
  <c r="E25" i="1"/>
  <c r="E26" i="1"/>
  <c r="E27" i="1"/>
  <c r="E28" i="1"/>
  <c r="E29" i="1"/>
  <c r="E30" i="1"/>
  <c r="E31" i="1"/>
  <c r="E21" i="1"/>
  <c r="C25" i="1"/>
  <c r="C27" i="1" l="1"/>
  <c r="C21" i="1"/>
  <c r="C24" i="1"/>
  <c r="C31" i="1"/>
  <c r="C23" i="1"/>
  <c r="C30" i="1"/>
  <c r="C22" i="1"/>
  <c r="C29" i="1"/>
  <c r="C28" i="1"/>
  <c r="B16" i="1" l="1"/>
  <c r="E12" i="1" l="1"/>
  <c r="C12" i="1"/>
  <c r="E13" i="1" l="1"/>
  <c r="C6" i="1"/>
  <c r="C8" i="1"/>
  <c r="E6" i="1"/>
  <c r="C7" i="1"/>
  <c r="E9" i="1"/>
  <c r="C5" i="1"/>
  <c r="E5" i="1"/>
  <c r="E16" i="1" s="1"/>
  <c r="E8" i="1"/>
  <c r="E15" i="1"/>
  <c r="E11" i="1"/>
  <c r="E7" i="1"/>
  <c r="E14" i="1"/>
  <c r="E10" i="1"/>
  <c r="C13" i="1"/>
  <c r="C9" i="1"/>
  <c r="C15" i="1"/>
  <c r="C11" i="1"/>
  <c r="C14" i="1"/>
  <c r="C10" i="1"/>
  <c r="C16" i="1" l="1"/>
</calcChain>
</file>

<file path=xl/sharedStrings.xml><?xml version="1.0" encoding="utf-8"?>
<sst xmlns="http://schemas.openxmlformats.org/spreadsheetml/2006/main" count="132" uniqueCount="38">
  <si>
    <t>Currency: (US Dollar)</t>
  </si>
  <si>
    <t>عدد العقود       number of contracts</t>
  </si>
  <si>
    <t>%</t>
  </si>
  <si>
    <t>قيمة العقود      value of contracts</t>
  </si>
  <si>
    <t>City</t>
  </si>
  <si>
    <t>Jericho</t>
  </si>
  <si>
    <t>Hebron</t>
  </si>
  <si>
    <t>Jerusalem</t>
  </si>
  <si>
    <t>Bethlehem</t>
  </si>
  <si>
    <t>Jenin</t>
  </si>
  <si>
    <t>Ramallah</t>
  </si>
  <si>
    <t>Salfeet</t>
  </si>
  <si>
    <t>Tubas</t>
  </si>
  <si>
    <t>Tulkarem</t>
  </si>
  <si>
    <t>Qalqilia</t>
  </si>
  <si>
    <t>Nablus</t>
  </si>
  <si>
    <t>Total</t>
  </si>
  <si>
    <t>االمحافظة</t>
  </si>
  <si>
    <t>أريحا</t>
  </si>
  <si>
    <t>الخليل</t>
  </si>
  <si>
    <t>القدس</t>
  </si>
  <si>
    <t>بيت لحم</t>
  </si>
  <si>
    <t>جنين</t>
  </si>
  <si>
    <t>رام الله</t>
  </si>
  <si>
    <t>سلفيت</t>
  </si>
  <si>
    <t>طوباس</t>
  </si>
  <si>
    <t>طولكرم</t>
  </si>
  <si>
    <t xml:space="preserve">قلقيلية </t>
  </si>
  <si>
    <t xml:space="preserve">نابلس </t>
  </si>
  <si>
    <t xml:space="preserve">المجموع </t>
  </si>
  <si>
    <t>التوزيع الجغرافي لعقود التأجير التمويلي 01/01/2025-31/03/2025</t>
  </si>
  <si>
    <t>التوزيع الجغرافي لعقود التأجير التمويلي 01/01/2025-30/06/2025</t>
  </si>
  <si>
    <t>Geographic Distribution of Financial Leasing Contracts up to  first quarter 2025</t>
  </si>
  <si>
    <r>
      <t xml:space="preserve">Geographic Distribution of Financial Leasing Contracts </t>
    </r>
    <r>
      <rPr>
        <sz val="10"/>
        <color rgb="FF5A4573"/>
        <rFont val="Arial"/>
        <family val="2"/>
      </rPr>
      <t>up</t>
    </r>
    <r>
      <rPr>
        <b/>
        <sz val="10"/>
        <color rgb="FF5A4573"/>
        <rFont val="Arial"/>
        <family val="2"/>
      </rPr>
      <t xml:space="preserve"> second quarter 2025</t>
    </r>
  </si>
  <si>
    <t>التوزيع الجغرافي لعقود التأجير التمويلي 01/01/2025-30/09/2025</t>
  </si>
  <si>
    <r>
      <t xml:space="preserve">Geographic Distribution of Financial Leasing Contracts </t>
    </r>
    <r>
      <rPr>
        <sz val="10"/>
        <color rgb="FF5A4573"/>
        <rFont val="Arial"/>
        <family val="2"/>
      </rPr>
      <t>up</t>
    </r>
    <r>
      <rPr>
        <b/>
        <sz val="10"/>
        <color rgb="FF5A4573"/>
        <rFont val="Arial"/>
        <family val="2"/>
      </rPr>
      <t xml:space="preserve"> third quarter 2025</t>
    </r>
  </si>
  <si>
    <t>التوزيع الجغرافي لعقود التأجير التمويلي 01/01/2025-31/12/2025</t>
  </si>
  <si>
    <t>Geographic Distribution of Financial Leasing Contracts up to fourth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</si>
</sst>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5A457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5A4573"/>
      <name val="Arial"/>
      <family val="2"/>
    </font>
    <font>
      <sz val="11"/>
      <color rgb="FF5A4573"/>
      <name val="Arial"/>
      <family val="2"/>
    </font>
    <font>
      <sz val="11"/>
      <color theme="3"/>
      <name val="Arial"/>
      <family val="2"/>
    </font>
    <font>
      <sz val="10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5A4573"/>
      <name val="Arial"/>
      <family val="2"/>
    </font>
    <font>
      <sz val="10"/>
      <color rgb="FF5A4573"/>
      <name val="Arial"/>
      <family val="2"/>
    </font>
    <font>
      <b/>
      <sz val="11"/>
      <name val="Arial"/>
      <family val="2"/>
    </font>
    <font>
      <b/>
      <sz val="10"/>
      <color rgb="FF33333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Font="0" applyAlignment="0">
      <alignment horizontal="center" vertical="center"/>
    </xf>
  </cellStyleXfs>
  <cellXfs count="35">
    <xf numFmtId="0" fontId="0" fillId="0" borderId="0" xfId="0"/>
    <xf numFmtId="0" fontId="3" fillId="0" borderId="1" xfId="0" applyFont="1" applyBorder="1"/>
    <xf numFmtId="0" fontId="5" fillId="2" borderId="1" xfId="3" applyFont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0" fontId="5" fillId="2" borderId="1" xfId="3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164" fontId="6" fillId="2" borderId="1" xfId="3" applyNumberFormat="1" applyFont="1" applyBorder="1" applyAlignment="1">
      <alignment vertical="center"/>
    </xf>
    <xf numFmtId="165" fontId="7" fillId="0" borderId="1" xfId="1" applyNumberFormat="1" applyFont="1" applyFill="1" applyBorder="1" applyAlignment="1"/>
    <xf numFmtId="165" fontId="8" fillId="0" borderId="1" xfId="1" applyNumberFormat="1" applyFont="1" applyFill="1" applyBorder="1" applyAlignment="1"/>
    <xf numFmtId="0" fontId="2" fillId="0" borderId="1" xfId="0" applyFont="1" applyBorder="1" applyAlignment="1">
      <alignment horizontal="left" vertical="center"/>
    </xf>
    <xf numFmtId="164" fontId="6" fillId="3" borderId="1" xfId="2" applyNumberFormat="1" applyFont="1" applyFill="1" applyBorder="1" applyAlignment="1">
      <alignment vertical="center"/>
    </xf>
    <xf numFmtId="164" fontId="6" fillId="3" borderId="1" xfId="3" applyNumberFormat="1" applyFont="1" applyFill="1" applyBorder="1" applyAlignment="1">
      <alignment vertical="center"/>
    </xf>
    <xf numFmtId="9" fontId="5" fillId="3" borderId="1" xfId="2" applyFont="1" applyFill="1" applyBorder="1" applyAlignment="1">
      <alignment horizontal="right" vertical="center"/>
    </xf>
    <xf numFmtId="0" fontId="5" fillId="3" borderId="1" xfId="3" applyFont="1" applyFill="1" applyBorder="1" applyAlignment="1">
      <alignment horizontal="center" vertical="center"/>
    </xf>
    <xf numFmtId="165" fontId="5" fillId="3" borderId="1" xfId="3" applyNumberFormat="1" applyFont="1" applyFill="1" applyBorder="1" applyAlignment="1">
      <alignment horizontal="right" vertical="center"/>
    </xf>
    <xf numFmtId="164" fontId="5" fillId="3" borderId="1" xfId="3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/>
    </xf>
    <xf numFmtId="165" fontId="8" fillId="0" borderId="1" xfId="1" applyNumberFormat="1" applyFont="1" applyFill="1" applyBorder="1" applyAlignment="1">
      <alignment horizontal="center"/>
    </xf>
    <xf numFmtId="165" fontId="0" fillId="0" borderId="0" xfId="0" applyNumberFormat="1"/>
    <xf numFmtId="164" fontId="6" fillId="0" borderId="1" xfId="3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/>
    <xf numFmtId="164" fontId="12" fillId="0" borderId="0" xfId="2" applyNumberFormat="1" applyFont="1" applyFill="1" applyAlignment="1">
      <alignment vertical="center"/>
    </xf>
    <xf numFmtId="165" fontId="13" fillId="0" borderId="0" xfId="1" applyNumberFormat="1" applyFont="1"/>
    <xf numFmtId="164" fontId="12" fillId="0" borderId="0" xfId="3" applyNumberFormat="1" applyFont="1" applyFill="1" applyBorder="1" applyAlignment="1">
      <alignment vertical="center"/>
    </xf>
    <xf numFmtId="0" fontId="5" fillId="0" borderId="0" xfId="3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/>
    <xf numFmtId="164" fontId="9" fillId="0" borderId="2" xfId="0" applyNumberFormat="1" applyFont="1" applyFill="1" applyBorder="1"/>
    <xf numFmtId="0" fontId="10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4">
    <cellStyle name="Comma" xfId="1" builtinId="3"/>
    <cellStyle name="Normal" xfId="0" builtinId="0"/>
    <cellStyle name="Percent" xfId="2" builtinId="5"/>
    <cellStyle name="Style 1" xfId="3" xr:uid="{43EE01BC-C3DE-4B83-B877-4704B8C17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57CA-CC90-4834-A85C-D094ECCC9710}">
  <dimension ref="A1:S64"/>
  <sheetViews>
    <sheetView rightToLeft="1" tabSelected="1" topLeftCell="A37" workbookViewId="0">
      <selection activeCell="M47" sqref="M47"/>
    </sheetView>
  </sheetViews>
  <sheetFormatPr defaultRowHeight="15" x14ac:dyDescent="0.25"/>
  <cols>
    <col min="1" max="1" width="13.42578125" customWidth="1"/>
    <col min="2" max="2" width="14.5703125" customWidth="1"/>
    <col min="3" max="3" width="9" bestFit="1" customWidth="1"/>
    <col min="4" max="4" width="14" bestFit="1" customWidth="1"/>
    <col min="5" max="5" width="7.85546875" bestFit="1" customWidth="1"/>
    <col min="6" max="6" width="30.5703125" customWidth="1"/>
    <col min="12" max="12" width="10.5703125" bestFit="1" customWidth="1"/>
    <col min="13" max="15" width="11.5703125" bestFit="1" customWidth="1"/>
    <col min="18" max="19" width="11.5703125" bestFit="1" customWidth="1"/>
  </cols>
  <sheetData>
    <row r="1" spans="1:6" ht="15.75" x14ac:dyDescent="0.25">
      <c r="A1" s="31" t="s">
        <v>30</v>
      </c>
      <c r="B1" s="32"/>
      <c r="C1" s="32"/>
      <c r="D1" s="32"/>
      <c r="E1" s="32"/>
      <c r="F1" s="32"/>
    </row>
    <row r="2" spans="1:6" x14ac:dyDescent="0.25">
      <c r="A2" s="33" t="s">
        <v>32</v>
      </c>
      <c r="B2" s="34"/>
      <c r="C2" s="34"/>
      <c r="D2" s="34"/>
      <c r="E2" s="34"/>
      <c r="F2" s="34"/>
    </row>
    <row r="3" spans="1:6" x14ac:dyDescent="0.25">
      <c r="B3" s="1"/>
      <c r="C3" s="1"/>
      <c r="D3" s="1"/>
      <c r="E3" s="1"/>
      <c r="F3" s="11" t="s">
        <v>0</v>
      </c>
    </row>
    <row r="4" spans="1:6" ht="45" x14ac:dyDescent="0.25">
      <c r="A4" s="3" t="s">
        <v>17</v>
      </c>
      <c r="B4" s="2" t="s">
        <v>1</v>
      </c>
      <c r="C4" s="2" t="s">
        <v>2</v>
      </c>
      <c r="D4" s="3" t="s">
        <v>3</v>
      </c>
      <c r="E4" s="2" t="s">
        <v>2</v>
      </c>
      <c r="F4" s="4" t="s">
        <v>4</v>
      </c>
    </row>
    <row r="5" spans="1:6" x14ac:dyDescent="0.25">
      <c r="A5" s="4" t="s">
        <v>18</v>
      </c>
      <c r="B5" s="18">
        <v>16</v>
      </c>
      <c r="C5" s="7">
        <f t="shared" ref="C5:C15" si="0">B5/totaln</f>
        <v>3.4782608695652174E-2</v>
      </c>
      <c r="D5" s="6">
        <v>514538</v>
      </c>
      <c r="E5" s="8">
        <f t="shared" ref="E5:E15" si="1">D5/totalv</f>
        <v>2.2238384619314319E-2</v>
      </c>
      <c r="F5" s="4" t="s">
        <v>5</v>
      </c>
    </row>
    <row r="6" spans="1:6" x14ac:dyDescent="0.25">
      <c r="A6" s="5" t="s">
        <v>19</v>
      </c>
      <c r="B6" s="19">
        <v>52</v>
      </c>
      <c r="C6" s="12">
        <f t="shared" si="0"/>
        <v>0.11304347826086956</v>
      </c>
      <c r="D6" s="9">
        <v>2591929</v>
      </c>
      <c r="E6" s="13">
        <f t="shared" si="1"/>
        <v>0.11202343463059045</v>
      </c>
      <c r="F6" s="5" t="s">
        <v>6</v>
      </c>
    </row>
    <row r="7" spans="1:6" x14ac:dyDescent="0.25">
      <c r="A7" s="4" t="s">
        <v>20</v>
      </c>
      <c r="B7" s="18">
        <v>16</v>
      </c>
      <c r="C7" s="7">
        <f t="shared" si="0"/>
        <v>3.4782608695652174E-2</v>
      </c>
      <c r="D7" s="6">
        <v>457228</v>
      </c>
      <c r="E7" s="8">
        <f t="shared" si="1"/>
        <v>1.976144059859495E-2</v>
      </c>
      <c r="F7" s="4" t="s">
        <v>7</v>
      </c>
    </row>
    <row r="8" spans="1:6" x14ac:dyDescent="0.25">
      <c r="A8" s="5" t="s">
        <v>21</v>
      </c>
      <c r="B8" s="19">
        <v>39</v>
      </c>
      <c r="C8" s="12">
        <f t="shared" si="0"/>
        <v>8.478260869565217E-2</v>
      </c>
      <c r="D8" s="9">
        <v>1524690</v>
      </c>
      <c r="E8" s="13">
        <f t="shared" si="1"/>
        <v>6.5897256655917252E-2</v>
      </c>
      <c r="F8" s="5" t="s">
        <v>8</v>
      </c>
    </row>
    <row r="9" spans="1:6" x14ac:dyDescent="0.25">
      <c r="A9" s="4" t="s">
        <v>22</v>
      </c>
      <c r="B9" s="18">
        <v>14</v>
      </c>
      <c r="C9" s="7">
        <f t="shared" si="0"/>
        <v>3.0434782608695653E-2</v>
      </c>
      <c r="D9" s="6">
        <v>740931</v>
      </c>
      <c r="E9" s="8">
        <f t="shared" si="1"/>
        <v>3.2023113073034799E-2</v>
      </c>
      <c r="F9" s="4" t="s">
        <v>9</v>
      </c>
    </row>
    <row r="10" spans="1:6" x14ac:dyDescent="0.25">
      <c r="A10" s="5" t="s">
        <v>23</v>
      </c>
      <c r="B10" s="20">
        <v>204</v>
      </c>
      <c r="C10" s="12">
        <f t="shared" si="0"/>
        <v>0.44347826086956521</v>
      </c>
      <c r="D10" s="10">
        <v>12483732</v>
      </c>
      <c r="E10" s="13">
        <f t="shared" si="1"/>
        <v>0.53954816495660574</v>
      </c>
      <c r="F10" s="5" t="s">
        <v>10</v>
      </c>
    </row>
    <row r="11" spans="1:6" x14ac:dyDescent="0.25">
      <c r="A11" s="4" t="s">
        <v>24</v>
      </c>
      <c r="B11" s="18">
        <v>16</v>
      </c>
      <c r="C11" s="7">
        <f t="shared" si="0"/>
        <v>3.4782608695652174E-2</v>
      </c>
      <c r="D11" s="6">
        <v>495304</v>
      </c>
      <c r="E11" s="8">
        <f t="shared" si="1"/>
        <v>2.1407089185803304E-2</v>
      </c>
      <c r="F11" s="4" t="s">
        <v>11</v>
      </c>
    </row>
    <row r="12" spans="1:6" x14ac:dyDescent="0.25">
      <c r="A12" s="5" t="s">
        <v>25</v>
      </c>
      <c r="B12" s="19">
        <v>3</v>
      </c>
      <c r="C12" s="12">
        <f t="shared" si="0"/>
        <v>6.5217391304347823E-3</v>
      </c>
      <c r="D12" s="9">
        <v>105230</v>
      </c>
      <c r="E12" s="13">
        <f t="shared" si="1"/>
        <v>4.5480512877386038E-3</v>
      </c>
      <c r="F12" s="5" t="s">
        <v>12</v>
      </c>
    </row>
    <row r="13" spans="1:6" x14ac:dyDescent="0.25">
      <c r="A13" s="4" t="s">
        <v>26</v>
      </c>
      <c r="B13" s="18">
        <v>17</v>
      </c>
      <c r="C13" s="7">
        <f t="shared" si="0"/>
        <v>3.6956521739130437E-2</v>
      </c>
      <c r="D13" s="6">
        <v>663660</v>
      </c>
      <c r="E13" s="8">
        <f t="shared" si="1"/>
        <v>2.8683452604966284E-2</v>
      </c>
      <c r="F13" s="4" t="s">
        <v>13</v>
      </c>
    </row>
    <row r="14" spans="1:6" x14ac:dyDescent="0.25">
      <c r="A14" s="5" t="s">
        <v>27</v>
      </c>
      <c r="B14" s="19">
        <v>12</v>
      </c>
      <c r="C14" s="12">
        <f t="shared" si="0"/>
        <v>2.6086956521739129E-2</v>
      </c>
      <c r="D14" s="9">
        <v>374679</v>
      </c>
      <c r="E14" s="13">
        <f t="shared" si="1"/>
        <v>1.6193664434463673E-2</v>
      </c>
      <c r="F14" s="5" t="s">
        <v>14</v>
      </c>
    </row>
    <row r="15" spans="1:6" x14ac:dyDescent="0.25">
      <c r="A15" s="4" t="s">
        <v>28</v>
      </c>
      <c r="B15" s="18">
        <v>71</v>
      </c>
      <c r="C15" s="7">
        <f t="shared" si="0"/>
        <v>0.15434782608695652</v>
      </c>
      <c r="D15" s="6">
        <v>3185461</v>
      </c>
      <c r="E15" s="8">
        <f t="shared" si="1"/>
        <v>0.13767594795297064</v>
      </c>
      <c r="F15" s="4" t="s">
        <v>15</v>
      </c>
    </row>
    <row r="16" spans="1:6" x14ac:dyDescent="0.25">
      <c r="A16" s="15" t="s">
        <v>29</v>
      </c>
      <c r="B16" s="16">
        <f>SUM(B5:B15)</f>
        <v>460</v>
      </c>
      <c r="C16" s="14">
        <f>SUBTOTAL(109,C4:C15)</f>
        <v>1</v>
      </c>
      <c r="D16" s="16">
        <f>SUM(D5:D15)</f>
        <v>23137382</v>
      </c>
      <c r="E16" s="17">
        <f>SUBTOTAL(109,E5:E15)</f>
        <v>1</v>
      </c>
      <c r="F16" s="15" t="s">
        <v>16</v>
      </c>
    </row>
    <row r="17" spans="1:19" ht="15.75" x14ac:dyDescent="0.25">
      <c r="A17" s="31" t="s">
        <v>31</v>
      </c>
      <c r="B17" s="32"/>
      <c r="C17" s="32"/>
      <c r="D17" s="32"/>
      <c r="E17" s="32"/>
      <c r="F17" s="32"/>
      <c r="S17" s="21"/>
    </row>
    <row r="18" spans="1:19" x14ac:dyDescent="0.25">
      <c r="A18" s="33" t="s">
        <v>33</v>
      </c>
      <c r="B18" s="34"/>
      <c r="C18" s="34"/>
      <c r="D18" s="34"/>
      <c r="E18" s="34"/>
      <c r="F18" s="34"/>
      <c r="S18" s="21"/>
    </row>
    <row r="19" spans="1:19" x14ac:dyDescent="0.25">
      <c r="B19" s="1"/>
      <c r="C19" s="1"/>
      <c r="D19" s="1"/>
      <c r="E19" s="1"/>
      <c r="F19" s="11" t="s">
        <v>0</v>
      </c>
      <c r="S19" s="21"/>
    </row>
    <row r="20" spans="1:19" ht="45" x14ac:dyDescent="0.25">
      <c r="A20" s="3" t="s">
        <v>17</v>
      </c>
      <c r="B20" s="2" t="s">
        <v>1</v>
      </c>
      <c r="C20" s="2" t="s">
        <v>2</v>
      </c>
      <c r="D20" s="3" t="s">
        <v>3</v>
      </c>
      <c r="E20" s="2" t="s">
        <v>2</v>
      </c>
      <c r="F20" s="4" t="s">
        <v>4</v>
      </c>
      <c r="S20" s="21"/>
    </row>
    <row r="21" spans="1:19" x14ac:dyDescent="0.25">
      <c r="A21" s="4" t="s">
        <v>18</v>
      </c>
      <c r="B21" s="18">
        <v>33</v>
      </c>
      <c r="C21" s="7">
        <f>B21/B$32</f>
        <v>3.5986913849509271E-2</v>
      </c>
      <c r="D21" s="6">
        <v>1102587</v>
      </c>
      <c r="E21" s="8">
        <f>D21/D$32</f>
        <v>2.2415522865515829E-2</v>
      </c>
      <c r="F21" s="4" t="s">
        <v>5</v>
      </c>
      <c r="S21" s="21"/>
    </row>
    <row r="22" spans="1:19" x14ac:dyDescent="0.25">
      <c r="A22" s="5" t="s">
        <v>19</v>
      </c>
      <c r="B22" s="19">
        <v>87</v>
      </c>
      <c r="C22" s="22">
        <f t="shared" ref="C22:C31" si="2">B22/B$32</f>
        <v>9.4874591057797164E-2</v>
      </c>
      <c r="D22" s="9">
        <v>4658770</v>
      </c>
      <c r="E22" s="22">
        <f t="shared" ref="E22:E31" si="3">D22/D$32</f>
        <v>9.4712494760213192E-2</v>
      </c>
      <c r="F22" s="5" t="s">
        <v>6</v>
      </c>
      <c r="S22" s="21"/>
    </row>
    <row r="23" spans="1:19" x14ac:dyDescent="0.25">
      <c r="A23" s="4" t="s">
        <v>20</v>
      </c>
      <c r="B23" s="18">
        <v>39</v>
      </c>
      <c r="C23" s="7">
        <f t="shared" si="2"/>
        <v>4.2529989094874592E-2</v>
      </c>
      <c r="D23" s="6">
        <v>1323765</v>
      </c>
      <c r="E23" s="8">
        <f t="shared" si="3"/>
        <v>2.6912057394173485E-2</v>
      </c>
      <c r="F23" s="4" t="s">
        <v>7</v>
      </c>
      <c r="S23" s="21"/>
    </row>
    <row r="24" spans="1:19" x14ac:dyDescent="0.25">
      <c r="A24" s="5" t="s">
        <v>21</v>
      </c>
      <c r="B24" s="19">
        <v>92</v>
      </c>
      <c r="C24" s="22">
        <f t="shared" si="2"/>
        <v>0.10032715376226826</v>
      </c>
      <c r="D24" s="9">
        <v>3574754</v>
      </c>
      <c r="E24" s="22">
        <f t="shared" si="3"/>
        <v>7.2674519131455534E-2</v>
      </c>
      <c r="F24" s="5" t="s">
        <v>8</v>
      </c>
      <c r="S24" s="21"/>
    </row>
    <row r="25" spans="1:19" x14ac:dyDescent="0.25">
      <c r="A25" s="4" t="s">
        <v>22</v>
      </c>
      <c r="B25" s="18">
        <v>44</v>
      </c>
      <c r="C25" s="7">
        <f t="shared" si="2"/>
        <v>4.7982551799345692E-2</v>
      </c>
      <c r="D25" s="6">
        <v>1902438</v>
      </c>
      <c r="E25" s="8">
        <f t="shared" si="3"/>
        <v>3.8676442302717336E-2</v>
      </c>
      <c r="F25" s="4" t="s">
        <v>9</v>
      </c>
      <c r="S25" s="21"/>
    </row>
    <row r="26" spans="1:19" x14ac:dyDescent="0.25">
      <c r="A26" s="5" t="s">
        <v>23</v>
      </c>
      <c r="B26" s="20">
        <v>391</v>
      </c>
      <c r="C26" s="22">
        <f t="shared" si="2"/>
        <v>0.42639040348964014</v>
      </c>
      <c r="D26" s="10">
        <v>27419743</v>
      </c>
      <c r="E26" s="22">
        <f t="shared" si="3"/>
        <v>0.55744161339020648</v>
      </c>
      <c r="F26" s="5" t="s">
        <v>10</v>
      </c>
      <c r="S26" s="21"/>
    </row>
    <row r="27" spans="1:19" x14ac:dyDescent="0.25">
      <c r="A27" s="4" t="s">
        <v>24</v>
      </c>
      <c r="B27" s="18">
        <v>36</v>
      </c>
      <c r="C27" s="7">
        <f t="shared" si="2"/>
        <v>3.9258451472191931E-2</v>
      </c>
      <c r="D27" s="6">
        <v>1258573</v>
      </c>
      <c r="E27" s="8">
        <f t="shared" si="3"/>
        <v>2.5586708222952795E-2</v>
      </c>
      <c r="F27" s="4" t="s">
        <v>11</v>
      </c>
      <c r="S27" s="21"/>
    </row>
    <row r="28" spans="1:19" x14ac:dyDescent="0.25">
      <c r="A28" s="5" t="s">
        <v>25</v>
      </c>
      <c r="B28" s="19">
        <v>10</v>
      </c>
      <c r="C28" s="22">
        <f t="shared" si="2"/>
        <v>1.0905125408942203E-2</v>
      </c>
      <c r="D28" s="9">
        <v>465393</v>
      </c>
      <c r="E28" s="22">
        <f t="shared" si="3"/>
        <v>9.4614097871197535E-3</v>
      </c>
      <c r="F28" s="5" t="s">
        <v>12</v>
      </c>
    </row>
    <row r="29" spans="1:19" x14ac:dyDescent="0.25">
      <c r="A29" s="4" t="s">
        <v>26</v>
      </c>
      <c r="B29" s="18">
        <v>34</v>
      </c>
      <c r="C29" s="7">
        <f t="shared" si="2"/>
        <v>3.7077426390403491E-2</v>
      </c>
      <c r="D29" s="6">
        <v>1295543</v>
      </c>
      <c r="E29" s="8">
        <f t="shared" si="3"/>
        <v>2.6338305947520669E-2</v>
      </c>
      <c r="F29" s="4" t="s">
        <v>13</v>
      </c>
    </row>
    <row r="30" spans="1:19" x14ac:dyDescent="0.25">
      <c r="A30" s="5" t="s">
        <v>27</v>
      </c>
      <c r="B30" s="19">
        <v>22</v>
      </c>
      <c r="C30" s="22">
        <f t="shared" si="2"/>
        <v>2.3991275899672846E-2</v>
      </c>
      <c r="D30" s="9">
        <v>679454</v>
      </c>
      <c r="E30" s="22">
        <f t="shared" si="3"/>
        <v>1.3813256163065763E-2</v>
      </c>
      <c r="F30" s="5" t="s">
        <v>14</v>
      </c>
    </row>
    <row r="31" spans="1:19" x14ac:dyDescent="0.25">
      <c r="A31" s="4" t="s">
        <v>28</v>
      </c>
      <c r="B31" s="18">
        <v>129</v>
      </c>
      <c r="C31" s="7">
        <f t="shared" si="2"/>
        <v>0.14067611777535441</v>
      </c>
      <c r="D31" s="6">
        <v>5507527</v>
      </c>
      <c r="E31" s="8">
        <f t="shared" si="3"/>
        <v>0.11196767003505918</v>
      </c>
      <c r="F31" s="4" t="s">
        <v>15</v>
      </c>
    </row>
    <row r="32" spans="1:19" x14ac:dyDescent="0.25">
      <c r="A32" s="15" t="s">
        <v>29</v>
      </c>
      <c r="B32" s="16">
        <f>SUM(B21:B31)</f>
        <v>917</v>
      </c>
      <c r="C32" s="14">
        <f>SUBTOTAL(109,C21:C31)</f>
        <v>1</v>
      </c>
      <c r="D32" s="16">
        <f>SUM(D21:D31)</f>
        <v>49188547</v>
      </c>
      <c r="E32" s="17">
        <f>SUBTOTAL(109,E21:E31)</f>
        <v>1</v>
      </c>
      <c r="F32" s="15" t="s">
        <v>16</v>
      </c>
    </row>
    <row r="33" spans="1:19" ht="15.75" x14ac:dyDescent="0.25">
      <c r="A33" s="31" t="s">
        <v>34</v>
      </c>
      <c r="B33" s="32"/>
      <c r="C33" s="32"/>
      <c r="D33" s="32"/>
      <c r="E33" s="32"/>
      <c r="F33" s="32"/>
      <c r="S33" s="21"/>
    </row>
    <row r="34" spans="1:19" x14ac:dyDescent="0.25">
      <c r="A34" s="33" t="s">
        <v>35</v>
      </c>
      <c r="B34" s="34"/>
      <c r="C34" s="34"/>
      <c r="D34" s="34"/>
      <c r="E34" s="34"/>
      <c r="F34" s="34"/>
      <c r="S34" s="21"/>
    </row>
    <row r="35" spans="1:19" x14ac:dyDescent="0.25">
      <c r="B35" s="1"/>
      <c r="C35" s="1"/>
      <c r="D35" s="1"/>
      <c r="E35" s="1"/>
      <c r="F35" s="11" t="s">
        <v>0</v>
      </c>
      <c r="S35" s="21"/>
    </row>
    <row r="36" spans="1:19" ht="45" x14ac:dyDescent="0.25">
      <c r="A36" s="3" t="s">
        <v>17</v>
      </c>
      <c r="B36" s="2" t="s">
        <v>1</v>
      </c>
      <c r="C36" s="2" t="s">
        <v>2</v>
      </c>
      <c r="D36" s="3" t="s">
        <v>3</v>
      </c>
      <c r="E36" s="2" t="s">
        <v>2</v>
      </c>
      <c r="F36" s="4" t="s">
        <v>4</v>
      </c>
      <c r="S36" s="21"/>
    </row>
    <row r="37" spans="1:19" x14ac:dyDescent="0.25">
      <c r="A37" s="4" t="s">
        <v>18</v>
      </c>
      <c r="B37" s="18">
        <v>53</v>
      </c>
      <c r="C37" s="7">
        <f>B37/B$48</f>
        <v>3.8156947444204461E-2</v>
      </c>
      <c r="D37" s="6">
        <v>1807015</v>
      </c>
      <c r="E37" s="8">
        <f>D37/D$48</f>
        <v>2.2627328316477638E-2</v>
      </c>
      <c r="F37" s="4" t="s">
        <v>5</v>
      </c>
      <c r="S37" s="21"/>
    </row>
    <row r="38" spans="1:19" x14ac:dyDescent="0.25">
      <c r="A38" s="5" t="s">
        <v>19</v>
      </c>
      <c r="B38" s="19">
        <v>123</v>
      </c>
      <c r="C38" s="22">
        <f t="shared" ref="C38:C47" si="4">B38/B$48</f>
        <v>8.8552915766738655E-2</v>
      </c>
      <c r="D38" s="9">
        <v>6079426</v>
      </c>
      <c r="E38" s="22">
        <f t="shared" ref="E38:E47" si="5">D38/D$48</f>
        <v>7.61261904730898E-2</v>
      </c>
      <c r="F38" s="5" t="s">
        <v>6</v>
      </c>
      <c r="S38" s="21"/>
    </row>
    <row r="39" spans="1:19" x14ac:dyDescent="0.25">
      <c r="A39" s="4" t="s">
        <v>20</v>
      </c>
      <c r="B39" s="18">
        <v>57</v>
      </c>
      <c r="C39" s="7">
        <f t="shared" si="4"/>
        <v>4.1036717062634988E-2</v>
      </c>
      <c r="D39" s="6">
        <v>1994150</v>
      </c>
      <c r="E39" s="8">
        <f t="shared" si="5"/>
        <v>2.4970621030984182E-2</v>
      </c>
      <c r="F39" s="4" t="s">
        <v>7</v>
      </c>
      <c r="O39" s="21"/>
      <c r="S39" s="21"/>
    </row>
    <row r="40" spans="1:19" x14ac:dyDescent="0.25">
      <c r="A40" s="5" t="s">
        <v>21</v>
      </c>
      <c r="B40" s="19">
        <v>137</v>
      </c>
      <c r="C40" s="22">
        <f t="shared" si="4"/>
        <v>9.8632109431245507E-2</v>
      </c>
      <c r="D40" s="9">
        <v>5953865</v>
      </c>
      <c r="E40" s="22">
        <f t="shared" si="5"/>
        <v>7.4553923518612258E-2</v>
      </c>
      <c r="F40" s="5" t="s">
        <v>8</v>
      </c>
      <c r="O40" s="21"/>
      <c r="S40" s="21"/>
    </row>
    <row r="41" spans="1:19" x14ac:dyDescent="0.25">
      <c r="A41" s="4" t="s">
        <v>22</v>
      </c>
      <c r="B41" s="18">
        <v>69</v>
      </c>
      <c r="C41" s="7">
        <f t="shared" si="4"/>
        <v>4.9676025917926567E-2</v>
      </c>
      <c r="D41" s="6">
        <v>2908794</v>
      </c>
      <c r="E41" s="8">
        <f t="shared" si="5"/>
        <v>3.6423735742647546E-2</v>
      </c>
      <c r="F41" s="4" t="s">
        <v>9</v>
      </c>
      <c r="O41" s="21"/>
      <c r="S41" s="21"/>
    </row>
    <row r="42" spans="1:19" x14ac:dyDescent="0.25">
      <c r="A42" s="5" t="s">
        <v>23</v>
      </c>
      <c r="B42" s="20">
        <v>600</v>
      </c>
      <c r="C42" s="22">
        <f t="shared" si="4"/>
        <v>0.43196544276457882</v>
      </c>
      <c r="D42" s="10">
        <v>45721931</v>
      </c>
      <c r="E42" s="22">
        <f t="shared" si="5"/>
        <v>0.57252714781024883</v>
      </c>
      <c r="F42" s="5" t="s">
        <v>10</v>
      </c>
      <c r="O42" s="21"/>
      <c r="S42" s="21"/>
    </row>
    <row r="43" spans="1:19" x14ac:dyDescent="0.25">
      <c r="A43" s="4" t="s">
        <v>24</v>
      </c>
      <c r="B43" s="18">
        <v>41</v>
      </c>
      <c r="C43" s="7">
        <f t="shared" si="4"/>
        <v>2.9517638588912886E-2</v>
      </c>
      <c r="D43" s="6">
        <v>1448513</v>
      </c>
      <c r="E43" s="8">
        <f t="shared" si="5"/>
        <v>1.8138188792946364E-2</v>
      </c>
      <c r="F43" s="4" t="s">
        <v>11</v>
      </c>
      <c r="O43" s="21"/>
      <c r="S43" s="21"/>
    </row>
    <row r="44" spans="1:19" x14ac:dyDescent="0.25">
      <c r="A44" s="5" t="s">
        <v>25</v>
      </c>
      <c r="B44" s="19">
        <v>13</v>
      </c>
      <c r="C44" s="22">
        <f t="shared" si="4"/>
        <v>9.3592512598992088E-3</v>
      </c>
      <c r="D44" s="9">
        <v>544386</v>
      </c>
      <c r="E44" s="22">
        <f t="shared" si="5"/>
        <v>6.8167672946234511E-3</v>
      </c>
      <c r="F44" s="5" t="s">
        <v>12</v>
      </c>
      <c r="O44" s="21"/>
    </row>
    <row r="45" spans="1:19" x14ac:dyDescent="0.25">
      <c r="A45" s="4" t="s">
        <v>26</v>
      </c>
      <c r="B45" s="18">
        <v>49</v>
      </c>
      <c r="C45" s="7">
        <f t="shared" si="4"/>
        <v>3.5277177825773935E-2</v>
      </c>
      <c r="D45" s="6">
        <v>1892064</v>
      </c>
      <c r="E45" s="8">
        <f t="shared" si="5"/>
        <v>2.3692306551848182E-2</v>
      </c>
      <c r="F45" s="4" t="s">
        <v>13</v>
      </c>
      <c r="O45" s="21"/>
    </row>
    <row r="46" spans="1:19" x14ac:dyDescent="0.25">
      <c r="A46" s="5" t="s">
        <v>27</v>
      </c>
      <c r="B46" s="19">
        <v>35</v>
      </c>
      <c r="C46" s="22">
        <f t="shared" si="4"/>
        <v>2.51979841612671E-2</v>
      </c>
      <c r="D46" s="9">
        <v>1256322</v>
      </c>
      <c r="E46" s="22">
        <f t="shared" si="5"/>
        <v>1.5731585164048899E-2</v>
      </c>
      <c r="F46" s="5" t="s">
        <v>14</v>
      </c>
      <c r="O46" s="21"/>
    </row>
    <row r="47" spans="1:19" x14ac:dyDescent="0.25">
      <c r="A47" s="4" t="s">
        <v>28</v>
      </c>
      <c r="B47" s="18">
        <v>212</v>
      </c>
      <c r="C47" s="7">
        <f t="shared" si="4"/>
        <v>0.15262778977681785</v>
      </c>
      <c r="D47" s="6">
        <v>10253382</v>
      </c>
      <c r="E47" s="8">
        <f t="shared" si="5"/>
        <v>0.1283922053044729</v>
      </c>
      <c r="F47" s="4" t="s">
        <v>15</v>
      </c>
      <c r="O47" s="21"/>
    </row>
    <row r="48" spans="1:19" x14ac:dyDescent="0.25">
      <c r="A48" s="15" t="s">
        <v>29</v>
      </c>
      <c r="B48" s="16">
        <f>SUM(B37:B47)</f>
        <v>1389</v>
      </c>
      <c r="C48" s="14">
        <f>SUBTOTAL(109,C37:C47)</f>
        <v>0.99999999999999978</v>
      </c>
      <c r="D48" s="16">
        <f>SUM(D37:D47)</f>
        <v>79859848</v>
      </c>
      <c r="E48" s="17">
        <f>SUBTOTAL(109,E37:E47)</f>
        <v>1</v>
      </c>
      <c r="F48" s="15" t="s">
        <v>16</v>
      </c>
      <c r="O48" s="21"/>
    </row>
    <row r="49" spans="1:19" ht="15.75" x14ac:dyDescent="0.25">
      <c r="A49" s="31" t="s">
        <v>36</v>
      </c>
      <c r="B49" s="32"/>
      <c r="C49" s="32"/>
      <c r="D49" s="32"/>
      <c r="E49" s="32"/>
      <c r="F49" s="32"/>
      <c r="S49" s="21"/>
    </row>
    <row r="50" spans="1:19" x14ac:dyDescent="0.25">
      <c r="A50" s="33" t="s">
        <v>37</v>
      </c>
      <c r="B50" s="34"/>
      <c r="C50" s="34"/>
      <c r="D50" s="34"/>
      <c r="E50" s="34"/>
      <c r="F50" s="34"/>
      <c r="S50" s="21"/>
    </row>
    <row r="51" spans="1:19" x14ac:dyDescent="0.25">
      <c r="B51" s="1"/>
      <c r="C51" s="1"/>
      <c r="D51" s="1"/>
      <c r="E51" s="1"/>
      <c r="F51" s="11" t="s">
        <v>0</v>
      </c>
      <c r="S51" s="21"/>
    </row>
    <row r="52" spans="1:19" ht="45" x14ac:dyDescent="0.25">
      <c r="A52" s="3" t="s">
        <v>17</v>
      </c>
      <c r="B52" s="2" t="s">
        <v>1</v>
      </c>
      <c r="C52" s="2" t="s">
        <v>2</v>
      </c>
      <c r="D52" s="3" t="s">
        <v>3</v>
      </c>
      <c r="E52" s="2" t="s">
        <v>2</v>
      </c>
      <c r="F52" s="4" t="s">
        <v>4</v>
      </c>
      <c r="O52" s="23"/>
      <c r="P52" s="24"/>
      <c r="Q52" s="25"/>
      <c r="R52" s="26"/>
      <c r="S52" s="27"/>
    </row>
    <row r="53" spans="1:19" x14ac:dyDescent="0.25">
      <c r="A53" s="4" t="s">
        <v>18</v>
      </c>
      <c r="B53" s="18">
        <v>65</v>
      </c>
      <c r="C53" s="7">
        <f>B53/B$64</f>
        <v>3.3436213991769548E-2</v>
      </c>
      <c r="D53" s="6">
        <v>2306342</v>
      </c>
      <c r="E53" s="8">
        <f>D53/D$64</f>
        <v>1.9519979744210908E-2</v>
      </c>
      <c r="F53" s="4" t="s">
        <v>5</v>
      </c>
      <c r="O53" s="28"/>
      <c r="P53" s="24"/>
      <c r="Q53" s="25"/>
      <c r="R53" s="26"/>
      <c r="S53" s="27"/>
    </row>
    <row r="54" spans="1:19" x14ac:dyDescent="0.25">
      <c r="A54" s="5" t="s">
        <v>19</v>
      </c>
      <c r="B54" s="19">
        <v>171</v>
      </c>
      <c r="C54" s="7">
        <f t="shared" ref="C54:C63" si="6">B54/B$64</f>
        <v>8.7962962962962965E-2</v>
      </c>
      <c r="D54" s="9">
        <v>9585346</v>
      </c>
      <c r="E54" s="8">
        <f t="shared" ref="E54:E63" si="7">D54/D$64</f>
        <v>8.1126632460083142E-2</v>
      </c>
      <c r="F54" s="5" t="s">
        <v>6</v>
      </c>
      <c r="O54" s="24"/>
      <c r="P54" s="24"/>
      <c r="Q54" s="25"/>
      <c r="R54" s="26"/>
      <c r="S54" s="27"/>
    </row>
    <row r="55" spans="1:19" x14ac:dyDescent="0.25">
      <c r="A55" s="4" t="s">
        <v>20</v>
      </c>
      <c r="B55" s="18">
        <v>84</v>
      </c>
      <c r="C55" s="7">
        <f t="shared" si="6"/>
        <v>4.3209876543209874E-2</v>
      </c>
      <c r="D55" s="6">
        <v>3879043</v>
      </c>
      <c r="E55" s="8">
        <f t="shared" si="7"/>
        <v>3.2830708015950422E-2</v>
      </c>
      <c r="F55" s="4" t="s">
        <v>7</v>
      </c>
      <c r="O55" s="24"/>
      <c r="P55" s="24"/>
      <c r="Q55" s="25"/>
      <c r="R55" s="26"/>
      <c r="S55" s="27"/>
    </row>
    <row r="56" spans="1:19" x14ac:dyDescent="0.25">
      <c r="A56" s="5" t="s">
        <v>21</v>
      </c>
      <c r="B56" s="19">
        <v>182</v>
      </c>
      <c r="C56" s="7">
        <f t="shared" si="6"/>
        <v>9.3621399176954737E-2</v>
      </c>
      <c r="D56" s="9">
        <v>8296992</v>
      </c>
      <c r="E56" s="8">
        <f t="shared" si="7"/>
        <v>7.0222506366306461E-2</v>
      </c>
      <c r="F56" s="5" t="s">
        <v>8</v>
      </c>
      <c r="O56" s="24"/>
      <c r="P56" s="24"/>
      <c r="Q56" s="25"/>
      <c r="R56" s="26"/>
      <c r="S56" s="27"/>
    </row>
    <row r="57" spans="1:19" x14ac:dyDescent="0.25">
      <c r="A57" s="4" t="s">
        <v>22</v>
      </c>
      <c r="B57" s="18">
        <v>102</v>
      </c>
      <c r="C57" s="7">
        <f t="shared" si="6"/>
        <v>5.2469135802469133E-2</v>
      </c>
      <c r="D57" s="6">
        <v>6118172</v>
      </c>
      <c r="E57" s="8">
        <f t="shared" si="7"/>
        <v>5.1781823125797627E-2</v>
      </c>
      <c r="F57" s="4" t="s">
        <v>9</v>
      </c>
      <c r="O57" s="24"/>
      <c r="P57" s="24"/>
      <c r="Q57" s="25"/>
      <c r="R57" s="26"/>
      <c r="S57" s="27"/>
    </row>
    <row r="58" spans="1:19" x14ac:dyDescent="0.25">
      <c r="A58" s="5" t="s">
        <v>23</v>
      </c>
      <c r="B58" s="20">
        <v>834</v>
      </c>
      <c r="C58" s="7">
        <f t="shared" si="6"/>
        <v>0.42901234567901236</v>
      </c>
      <c r="D58" s="10">
        <v>64317646</v>
      </c>
      <c r="E58" s="8">
        <f t="shared" si="7"/>
        <v>0.54435948663091938</v>
      </c>
      <c r="F58" s="5" t="s">
        <v>10</v>
      </c>
      <c r="O58" s="24"/>
      <c r="P58" s="24"/>
      <c r="Q58" s="25"/>
      <c r="R58" s="26"/>
      <c r="S58" s="27"/>
    </row>
    <row r="59" spans="1:19" x14ac:dyDescent="0.25">
      <c r="A59" s="4" t="s">
        <v>24</v>
      </c>
      <c r="B59" s="18">
        <v>61</v>
      </c>
      <c r="C59" s="7">
        <f t="shared" si="6"/>
        <v>3.137860082304527E-2</v>
      </c>
      <c r="D59" s="6">
        <v>3171366</v>
      </c>
      <c r="E59" s="8">
        <f t="shared" si="7"/>
        <v>2.6841205719480968E-2</v>
      </c>
      <c r="F59" s="4" t="s">
        <v>11</v>
      </c>
      <c r="O59" s="24"/>
      <c r="P59" s="24"/>
      <c r="Q59" s="25"/>
      <c r="R59" s="26"/>
      <c r="S59" s="27"/>
    </row>
    <row r="60" spans="1:19" x14ac:dyDescent="0.25">
      <c r="A60" s="5" t="s">
        <v>25</v>
      </c>
      <c r="B60" s="19">
        <v>17</v>
      </c>
      <c r="C60" s="7">
        <f t="shared" si="6"/>
        <v>8.7448559670781894E-3</v>
      </c>
      <c r="D60" s="9">
        <v>743415</v>
      </c>
      <c r="E60" s="8">
        <f t="shared" si="7"/>
        <v>6.2919747988557434E-3</v>
      </c>
      <c r="F60" s="5" t="s">
        <v>12</v>
      </c>
      <c r="O60" s="24"/>
      <c r="P60" s="24"/>
      <c r="Q60" s="25"/>
      <c r="R60" s="26"/>
      <c r="S60" s="27"/>
    </row>
    <row r="61" spans="1:19" x14ac:dyDescent="0.25">
      <c r="A61" s="4" t="s">
        <v>26</v>
      </c>
      <c r="B61" s="18">
        <v>76</v>
      </c>
      <c r="C61" s="7">
        <f t="shared" si="6"/>
        <v>3.9094650205761319E-2</v>
      </c>
      <c r="D61" s="6">
        <v>3403786</v>
      </c>
      <c r="E61" s="8">
        <f t="shared" si="7"/>
        <v>2.8808318009050121E-2</v>
      </c>
      <c r="F61" s="4" t="s">
        <v>13</v>
      </c>
      <c r="O61" s="24"/>
      <c r="P61" s="24"/>
      <c r="Q61" s="25"/>
      <c r="R61" s="26"/>
      <c r="S61" s="27"/>
    </row>
    <row r="62" spans="1:19" x14ac:dyDescent="0.25">
      <c r="A62" s="5" t="s">
        <v>27</v>
      </c>
      <c r="B62" s="19">
        <v>45</v>
      </c>
      <c r="C62" s="7">
        <f t="shared" si="6"/>
        <v>2.3148148148148147E-2</v>
      </c>
      <c r="D62" s="9">
        <v>1694257</v>
      </c>
      <c r="E62" s="8">
        <f t="shared" si="7"/>
        <v>1.4339530876811654E-2</v>
      </c>
      <c r="F62" s="5" t="s">
        <v>14</v>
      </c>
      <c r="O62" s="24"/>
      <c r="P62" s="24"/>
      <c r="Q62" s="25"/>
      <c r="R62" s="26"/>
      <c r="S62" s="27"/>
    </row>
    <row r="63" spans="1:19" x14ac:dyDescent="0.25">
      <c r="A63" s="4" t="s">
        <v>28</v>
      </c>
      <c r="B63" s="18">
        <v>307</v>
      </c>
      <c r="C63" s="7">
        <f t="shared" si="6"/>
        <v>0.15792181069958847</v>
      </c>
      <c r="D63" s="6">
        <v>14636524</v>
      </c>
      <c r="E63" s="8">
        <f t="shared" si="7"/>
        <v>0.1238778342525336</v>
      </c>
      <c r="F63" s="4" t="s">
        <v>15</v>
      </c>
      <c r="P63" s="29"/>
      <c r="Q63" s="30"/>
      <c r="R63" s="29"/>
      <c r="S63" s="30"/>
    </row>
    <row r="64" spans="1:19" x14ac:dyDescent="0.25">
      <c r="A64" s="15" t="s">
        <v>29</v>
      </c>
      <c r="B64" s="16">
        <f>SUM(B53:B63)</f>
        <v>1944</v>
      </c>
      <c r="C64" s="14">
        <f>SUBTOTAL(109,C53:C63)</f>
        <v>1</v>
      </c>
      <c r="D64" s="16">
        <f>SUM(D53:D63)</f>
        <v>118152889</v>
      </c>
      <c r="E64" s="17">
        <f>SUBTOTAL(109,E53:E63)</f>
        <v>1</v>
      </c>
      <c r="F64" s="15" t="s">
        <v>16</v>
      </c>
      <c r="O64" s="21"/>
    </row>
  </sheetData>
  <mergeCells count="8">
    <mergeCell ref="A49:F49"/>
    <mergeCell ref="A50:F50"/>
    <mergeCell ref="A34:F34"/>
    <mergeCell ref="A1:F1"/>
    <mergeCell ref="A2:F2"/>
    <mergeCell ref="A17:F17"/>
    <mergeCell ref="A18:F18"/>
    <mergeCell ref="A33:F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totaln</vt:lpstr>
      <vt:lpstr>totalv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Deema Shaheen</cp:lastModifiedBy>
  <dcterms:created xsi:type="dcterms:W3CDTF">2022-06-06T12:22:48Z</dcterms:created>
  <dcterms:modified xsi:type="dcterms:W3CDTF">2026-02-08T13:00:43Z</dcterms:modified>
</cp:coreProperties>
</file>