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ortgage.director\AppData\Local\Microsoft\Windows\INetCache\Content.Outlook\1OI4ZH46\"/>
    </mc:Choice>
  </mc:AlternateContent>
  <xr:revisionPtr revIDLastSave="0" documentId="8_{43712A51-BC4E-4E83-B362-6E3E070D3B12}" xr6:coauthVersionLast="36" xr6:coauthVersionMax="36" xr10:uidLastSave="{00000000-0000-0000-0000-000000000000}"/>
  <bookViews>
    <workbookView xWindow="0" yWindow="0" windowWidth="28800" windowHeight="12225" xr2:uid="{E0812C8A-03F6-4319-9ECB-84ADDF382934}"/>
  </bookViews>
  <sheets>
    <sheet name="Sheet1" sheetId="1" r:id="rId1"/>
  </sheets>
  <definedNames>
    <definedName name="totaln">Sheet1!$B$16</definedName>
    <definedName name="totalv">Sheet1!$D$16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9" i="1"/>
  <c r="E40" i="1"/>
  <c r="E41" i="1"/>
  <c r="E42" i="1"/>
  <c r="E43" i="1"/>
  <c r="E44" i="1"/>
  <c r="E45" i="1"/>
  <c r="E46" i="1"/>
  <c r="E47" i="1"/>
  <c r="E37" i="1"/>
  <c r="C38" i="1"/>
  <c r="C39" i="1"/>
  <c r="C40" i="1"/>
  <c r="C41" i="1"/>
  <c r="C42" i="1"/>
  <c r="C43" i="1"/>
  <c r="C44" i="1"/>
  <c r="C45" i="1"/>
  <c r="C46" i="1"/>
  <c r="C47" i="1"/>
  <c r="C37" i="1"/>
  <c r="D48" i="1" l="1"/>
  <c r="B48" i="1"/>
  <c r="E48" i="1"/>
  <c r="C48" i="1"/>
  <c r="E22" i="1" l="1"/>
  <c r="E23" i="1"/>
  <c r="E24" i="1"/>
  <c r="E25" i="1"/>
  <c r="E26" i="1"/>
  <c r="E27" i="1"/>
  <c r="E28" i="1"/>
  <c r="E29" i="1"/>
  <c r="E30" i="1"/>
  <c r="E31" i="1"/>
  <c r="E21" i="1"/>
  <c r="C22" i="1"/>
  <c r="C23" i="1"/>
  <c r="C24" i="1"/>
  <c r="C25" i="1"/>
  <c r="C26" i="1"/>
  <c r="C27" i="1"/>
  <c r="C28" i="1"/>
  <c r="C29" i="1"/>
  <c r="C30" i="1"/>
  <c r="C31" i="1"/>
  <c r="C21" i="1"/>
  <c r="D32" i="1"/>
  <c r="B32" i="1"/>
  <c r="D16" i="1" l="1"/>
  <c r="B16" i="1"/>
  <c r="E12" i="1" l="1"/>
  <c r="C12" i="1"/>
  <c r="E32" i="1" l="1"/>
  <c r="C32" i="1"/>
  <c r="E13" i="1"/>
  <c r="C6" i="1"/>
  <c r="C8" i="1"/>
  <c r="E6" i="1"/>
  <c r="C7" i="1"/>
  <c r="E9" i="1"/>
  <c r="C5" i="1"/>
  <c r="E5" i="1"/>
  <c r="E8" i="1"/>
  <c r="E15" i="1"/>
  <c r="E11" i="1"/>
  <c r="E7" i="1"/>
  <c r="E14" i="1"/>
  <c r="E10" i="1"/>
  <c r="C13" i="1"/>
  <c r="C9" i="1"/>
  <c r="C15" i="1"/>
  <c r="C11" i="1"/>
  <c r="C14" i="1"/>
  <c r="C10" i="1"/>
  <c r="C16" i="1" l="1"/>
  <c r="E16" i="1"/>
</calcChain>
</file>

<file path=xl/sharedStrings.xml><?xml version="1.0" encoding="utf-8"?>
<sst xmlns="http://schemas.openxmlformats.org/spreadsheetml/2006/main" count="99" uniqueCount="36">
  <si>
    <t>Currency: (US Dollar)</t>
  </si>
  <si>
    <t>عدد العقود       number of contracts</t>
  </si>
  <si>
    <t>%</t>
  </si>
  <si>
    <t>قيمة العقود      value of contracts</t>
  </si>
  <si>
    <t>City</t>
  </si>
  <si>
    <t>Jericho</t>
  </si>
  <si>
    <t>Hebron</t>
  </si>
  <si>
    <t>Jerusalem</t>
  </si>
  <si>
    <t>Bethlehem</t>
  </si>
  <si>
    <t>Jenin</t>
  </si>
  <si>
    <t>Ramallah</t>
  </si>
  <si>
    <t>Salfeet</t>
  </si>
  <si>
    <t>Tubas</t>
  </si>
  <si>
    <t>Tulkarem</t>
  </si>
  <si>
    <t>Qalqilia</t>
  </si>
  <si>
    <t>Nablus</t>
  </si>
  <si>
    <t>Total</t>
  </si>
  <si>
    <t>االمحافظة</t>
  </si>
  <si>
    <t>أريحا</t>
  </si>
  <si>
    <t>الخليل</t>
  </si>
  <si>
    <t>القدس</t>
  </si>
  <si>
    <t>بيت لحم</t>
  </si>
  <si>
    <t>جنين</t>
  </si>
  <si>
    <t>رام الله</t>
  </si>
  <si>
    <t>سلفيت</t>
  </si>
  <si>
    <t>طوباس</t>
  </si>
  <si>
    <t>طولكرم</t>
  </si>
  <si>
    <t xml:space="preserve">قلقيلية </t>
  </si>
  <si>
    <t xml:space="preserve">نابلس </t>
  </si>
  <si>
    <t xml:space="preserve">المجموع </t>
  </si>
  <si>
    <t>التوزيع الجغرافي لعقود التأجير التمويلي 01/01/2023-31/03/2023</t>
  </si>
  <si>
    <t>Geographic Distribution of Financial Leasing Contracts first quarter 2023</t>
  </si>
  <si>
    <t>Geographic Distribution of Financial Leasing Contracts up to second quarter 2023</t>
  </si>
  <si>
    <t>التوزيع الجغرافي لعقود التأجير التمويلي 01/01/2023-30/06/2023</t>
  </si>
  <si>
    <t>التوزيع الجغرافي لعقود التأجير التمويلي 01/01/2023-30/09/2023</t>
  </si>
  <si>
    <t>Geographic Distribution of Financial Leasing Contracts up to third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</si>
</sst>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5A457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sz val="11"/>
      <color theme="1"/>
      <name val="Arial"/>
      <family val="2"/>
    </font>
    <font>
      <sz val="11"/>
      <color theme="3"/>
      <name val="Arial"/>
      <family val="2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5A4573"/>
      <name val="Arial"/>
      <family val="2"/>
    </font>
    <font>
      <sz val="11"/>
      <name val="Arial"/>
      <family val="2"/>
    </font>
    <font>
      <b/>
      <sz val="10"/>
      <color rgb="FF3333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Font="0" applyAlignment="0">
      <alignment horizontal="center" vertical="center"/>
    </xf>
  </cellStyleXfs>
  <cellXfs count="32">
    <xf numFmtId="0" fontId="0" fillId="0" borderId="0" xfId="0"/>
    <xf numFmtId="0" fontId="3" fillId="0" borderId="1" xfId="0" applyFont="1" applyBorder="1"/>
    <xf numFmtId="0" fontId="5" fillId="2" borderId="1" xfId="3" applyFont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5" fillId="2" borderId="1" xfId="3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vertical="center"/>
    </xf>
    <xf numFmtId="164" fontId="6" fillId="2" borderId="1" xfId="2" applyNumberFormat="1" applyFont="1" applyFill="1" applyBorder="1" applyAlignment="1">
      <alignment vertical="center"/>
    </xf>
    <xf numFmtId="164" fontId="6" fillId="2" borderId="1" xfId="3" applyNumberFormat="1" applyFont="1" applyBorder="1" applyAlignment="1">
      <alignment vertical="center"/>
    </xf>
    <xf numFmtId="0" fontId="7" fillId="0" borderId="1" xfId="0" applyFont="1" applyFill="1" applyBorder="1" applyAlignment="1"/>
    <xf numFmtId="165" fontId="8" fillId="0" borderId="1" xfId="1" applyNumberFormat="1" applyFont="1" applyFill="1" applyBorder="1" applyAlignment="1"/>
    <xf numFmtId="165" fontId="9" fillId="0" borderId="1" xfId="1" applyNumberFormat="1" applyFont="1" applyFill="1" applyBorder="1" applyAlignment="1"/>
    <xf numFmtId="0" fontId="2" fillId="0" borderId="1" xfId="0" applyFont="1" applyBorder="1" applyAlignment="1">
      <alignment horizontal="left" vertical="center"/>
    </xf>
    <xf numFmtId="164" fontId="6" fillId="3" borderId="1" xfId="2" applyNumberFormat="1" applyFont="1" applyFill="1" applyBorder="1" applyAlignment="1">
      <alignment vertical="center"/>
    </xf>
    <xf numFmtId="164" fontId="6" fillId="3" borderId="1" xfId="3" applyNumberFormat="1" applyFont="1" applyFill="1" applyBorder="1" applyAlignment="1">
      <alignment vertical="center"/>
    </xf>
    <xf numFmtId="9" fontId="5" fillId="3" borderId="1" xfId="2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165" fontId="5" fillId="3" borderId="1" xfId="3" applyNumberFormat="1" applyFont="1" applyFill="1" applyBorder="1" applyAlignment="1">
      <alignment horizontal="right" vertical="center"/>
    </xf>
    <xf numFmtId="164" fontId="5" fillId="3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Alignment="1"/>
    <xf numFmtId="164" fontId="10" fillId="0" borderId="0" xfId="2" applyNumberFormat="1" applyFont="1" applyFill="1"/>
    <xf numFmtId="165" fontId="13" fillId="0" borderId="0" xfId="1" applyNumberFormat="1" applyFont="1"/>
    <xf numFmtId="0" fontId="5" fillId="0" borderId="0" xfId="3" applyNumberFormat="1" applyFont="1" applyFill="1" applyBorder="1" applyAlignment="1">
      <alignment horizontal="center" vertical="center"/>
    </xf>
    <xf numFmtId="165" fontId="12" fillId="0" borderId="0" xfId="1" applyNumberFormat="1" applyFont="1" applyFill="1" applyAlignment="1">
      <alignment vertical="center"/>
    </xf>
    <xf numFmtId="0" fontId="10" fillId="0" borderId="0" xfId="0" applyFont="1" applyFill="1"/>
    <xf numFmtId="165" fontId="0" fillId="0" borderId="0" xfId="0" applyNumberFormat="1"/>
    <xf numFmtId="165" fontId="0" fillId="0" borderId="0" xfId="1" applyNumberFormat="1" applyFont="1"/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</cellXfs>
  <cellStyles count="4">
    <cellStyle name="Comma" xfId="1" builtinId="3"/>
    <cellStyle name="Normal" xfId="0" builtinId="0"/>
    <cellStyle name="Percent" xfId="2" builtinId="5"/>
    <cellStyle name="Style 1" xfId="3" xr:uid="{43EE01BC-C3DE-4B83-B877-4704B8C17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57CA-CC90-4834-A85C-D094ECCC9710}">
  <dimension ref="A1:N48"/>
  <sheetViews>
    <sheetView rightToLeft="1" tabSelected="1" topLeftCell="A34" workbookViewId="0">
      <selection activeCell="E37" sqref="E37:E47"/>
    </sheetView>
  </sheetViews>
  <sheetFormatPr defaultRowHeight="15" x14ac:dyDescent="0.25"/>
  <cols>
    <col min="1" max="1" width="13.42578125" customWidth="1"/>
    <col min="2" max="2" width="14.5703125" customWidth="1"/>
    <col min="3" max="3" width="9" bestFit="1" customWidth="1"/>
    <col min="4" max="4" width="14" bestFit="1" customWidth="1"/>
    <col min="5" max="5" width="7.85546875" bestFit="1" customWidth="1"/>
    <col min="6" max="6" width="30.5703125" customWidth="1"/>
    <col min="10" max="10" width="11.5703125" bestFit="1" customWidth="1"/>
    <col min="12" max="12" width="10.5703125" bestFit="1" customWidth="1"/>
    <col min="13" max="13" width="11.5703125" bestFit="1" customWidth="1"/>
    <col min="14" max="14" width="16.28515625" bestFit="1" customWidth="1"/>
    <col min="17" max="17" width="11.5703125" bestFit="1" customWidth="1"/>
  </cols>
  <sheetData>
    <row r="1" spans="1:14" ht="15.75" x14ac:dyDescent="0.25">
      <c r="A1" s="30" t="s">
        <v>30</v>
      </c>
      <c r="B1" s="31"/>
      <c r="C1" s="31"/>
      <c r="D1" s="31"/>
      <c r="E1" s="31"/>
      <c r="F1" s="31"/>
    </row>
    <row r="2" spans="1:14" x14ac:dyDescent="0.25">
      <c r="A2" s="28" t="s">
        <v>31</v>
      </c>
      <c r="B2" s="29"/>
      <c r="C2" s="29"/>
      <c r="D2" s="29"/>
      <c r="E2" s="29"/>
      <c r="F2" s="29"/>
    </row>
    <row r="3" spans="1:14" x14ac:dyDescent="0.25">
      <c r="B3" s="1"/>
      <c r="C3" s="1"/>
      <c r="D3" s="1"/>
      <c r="E3" s="1"/>
      <c r="F3" s="12" t="s">
        <v>0</v>
      </c>
    </row>
    <row r="4" spans="1:14" ht="45" x14ac:dyDescent="0.25">
      <c r="A4" s="3" t="s">
        <v>17</v>
      </c>
      <c r="B4" s="2" t="s">
        <v>1</v>
      </c>
      <c r="C4" s="2" t="s">
        <v>2</v>
      </c>
      <c r="D4" s="3" t="s">
        <v>3</v>
      </c>
      <c r="E4" s="2" t="s">
        <v>2</v>
      </c>
      <c r="F4" s="4" t="s">
        <v>4</v>
      </c>
    </row>
    <row r="5" spans="1:14" x14ac:dyDescent="0.25">
      <c r="A5" s="4" t="s">
        <v>18</v>
      </c>
      <c r="B5" s="6">
        <v>24</v>
      </c>
      <c r="C5" s="7">
        <f t="shared" ref="C5:C15" si="0">B5/totaln</f>
        <v>2.8004667444574097E-2</v>
      </c>
      <c r="D5" s="6">
        <v>971725</v>
      </c>
      <c r="E5" s="8">
        <f t="shared" ref="E5:E15" si="1">D5/totalv</f>
        <v>2.5479174856768219E-2</v>
      </c>
      <c r="F5" s="4" t="s">
        <v>5</v>
      </c>
    </row>
    <row r="6" spans="1:14" x14ac:dyDescent="0.25">
      <c r="A6" s="5" t="s">
        <v>19</v>
      </c>
      <c r="B6" s="9">
        <v>108</v>
      </c>
      <c r="C6" s="13">
        <f t="shared" si="0"/>
        <v>0.12602100350058343</v>
      </c>
      <c r="D6" s="10">
        <v>4062761</v>
      </c>
      <c r="E6" s="14">
        <f t="shared" si="1"/>
        <v>0.1065278735447359</v>
      </c>
      <c r="F6" s="5" t="s">
        <v>6</v>
      </c>
    </row>
    <row r="7" spans="1:14" x14ac:dyDescent="0.25">
      <c r="A7" s="4" t="s">
        <v>20</v>
      </c>
      <c r="B7" s="6">
        <v>20</v>
      </c>
      <c r="C7" s="7">
        <f t="shared" si="0"/>
        <v>2.3337222870478413E-2</v>
      </c>
      <c r="D7" s="6">
        <v>716073</v>
      </c>
      <c r="E7" s="8">
        <f t="shared" si="1"/>
        <v>1.877583593836794E-2</v>
      </c>
      <c r="F7" s="4" t="s">
        <v>7</v>
      </c>
    </row>
    <row r="8" spans="1:14" x14ac:dyDescent="0.25">
      <c r="A8" s="5" t="s">
        <v>21</v>
      </c>
      <c r="B8" s="9">
        <v>67</v>
      </c>
      <c r="C8" s="13">
        <f t="shared" si="0"/>
        <v>7.817969661610269E-2</v>
      </c>
      <c r="D8" s="10">
        <v>2590298</v>
      </c>
      <c r="E8" s="14">
        <f t="shared" si="1"/>
        <v>6.7919067301074887E-2</v>
      </c>
      <c r="F8" s="5" t="s">
        <v>8</v>
      </c>
      <c r="I8" s="26"/>
      <c r="J8" s="26"/>
      <c r="K8" s="19"/>
      <c r="L8" s="20"/>
      <c r="M8" s="22"/>
      <c r="N8" s="21"/>
    </row>
    <row r="9" spans="1:14" x14ac:dyDescent="0.25">
      <c r="A9" s="4" t="s">
        <v>22</v>
      </c>
      <c r="B9" s="6">
        <v>106</v>
      </c>
      <c r="C9" s="7">
        <f t="shared" si="0"/>
        <v>0.12368728121353559</v>
      </c>
      <c r="D9" s="6">
        <v>3559983</v>
      </c>
      <c r="E9" s="8">
        <f t="shared" si="1"/>
        <v>9.3344752212943263E-2</v>
      </c>
      <c r="F9" s="4" t="s">
        <v>9</v>
      </c>
      <c r="J9" s="26"/>
      <c r="K9" s="23"/>
      <c r="L9" s="24"/>
      <c r="M9" s="22"/>
      <c r="N9" s="21"/>
    </row>
    <row r="10" spans="1:14" x14ac:dyDescent="0.25">
      <c r="A10" s="5" t="s">
        <v>23</v>
      </c>
      <c r="B10" s="9">
        <v>266</v>
      </c>
      <c r="C10" s="13">
        <f t="shared" si="0"/>
        <v>0.31038506417736289</v>
      </c>
      <c r="D10" s="11">
        <v>16609939</v>
      </c>
      <c r="E10" s="14">
        <f t="shared" si="1"/>
        <v>0.43552192249993965</v>
      </c>
      <c r="F10" s="5" t="s">
        <v>10</v>
      </c>
      <c r="I10" s="26"/>
      <c r="J10" s="26"/>
      <c r="K10" s="25"/>
      <c r="L10" s="25"/>
      <c r="M10" s="22"/>
      <c r="N10" s="21"/>
    </row>
    <row r="11" spans="1:14" x14ac:dyDescent="0.25">
      <c r="A11" s="4" t="s">
        <v>24</v>
      </c>
      <c r="B11" s="6">
        <v>25</v>
      </c>
      <c r="C11" s="7">
        <f t="shared" si="0"/>
        <v>2.9171528588098017E-2</v>
      </c>
      <c r="D11" s="6">
        <v>895066</v>
      </c>
      <c r="E11" s="8">
        <f t="shared" si="1"/>
        <v>2.3469132853788984E-2</v>
      </c>
      <c r="F11" s="4" t="s">
        <v>11</v>
      </c>
      <c r="J11" s="26"/>
      <c r="K11" s="25"/>
      <c r="L11" s="25"/>
      <c r="M11" s="22"/>
      <c r="N11" s="21"/>
    </row>
    <row r="12" spans="1:14" x14ac:dyDescent="0.25">
      <c r="A12" s="5" t="s">
        <v>25</v>
      </c>
      <c r="B12" s="9">
        <v>8</v>
      </c>
      <c r="C12" s="13">
        <f t="shared" si="0"/>
        <v>9.3348891481913644E-3</v>
      </c>
      <c r="D12" s="10">
        <v>274143</v>
      </c>
      <c r="E12" s="14">
        <f t="shared" si="1"/>
        <v>7.1881833160194596E-3</v>
      </c>
      <c r="F12" s="5" t="s">
        <v>12</v>
      </c>
      <c r="I12" s="26"/>
      <c r="J12" s="26"/>
      <c r="K12" s="25"/>
      <c r="L12" s="25"/>
      <c r="M12" s="22"/>
      <c r="N12" s="21"/>
    </row>
    <row r="13" spans="1:14" x14ac:dyDescent="0.25">
      <c r="A13" s="4" t="s">
        <v>26</v>
      </c>
      <c r="B13" s="6">
        <v>67</v>
      </c>
      <c r="C13" s="7">
        <f t="shared" si="0"/>
        <v>7.817969661610269E-2</v>
      </c>
      <c r="D13" s="6">
        <v>2300973</v>
      </c>
      <c r="E13" s="8">
        <f t="shared" si="1"/>
        <v>6.0332803424531158E-2</v>
      </c>
      <c r="F13" s="4" t="s">
        <v>13</v>
      </c>
      <c r="J13" s="26"/>
      <c r="K13" s="25"/>
      <c r="L13" s="25"/>
      <c r="M13" s="22"/>
      <c r="N13" s="21"/>
    </row>
    <row r="14" spans="1:14" x14ac:dyDescent="0.25">
      <c r="A14" s="5" t="s">
        <v>27</v>
      </c>
      <c r="B14" s="9">
        <v>44</v>
      </c>
      <c r="C14" s="13">
        <f t="shared" si="0"/>
        <v>5.1341890315052506E-2</v>
      </c>
      <c r="D14" s="10">
        <v>1593670</v>
      </c>
      <c r="E14" s="14">
        <f t="shared" si="1"/>
        <v>4.1786921808110118E-2</v>
      </c>
      <c r="F14" s="5" t="s">
        <v>14</v>
      </c>
      <c r="I14" s="26"/>
      <c r="J14" s="26"/>
      <c r="K14" s="25"/>
      <c r="L14" s="25"/>
      <c r="M14" s="22"/>
      <c r="N14" s="21"/>
    </row>
    <row r="15" spans="1:14" x14ac:dyDescent="0.25">
      <c r="A15" s="4" t="s">
        <v>28</v>
      </c>
      <c r="B15" s="6">
        <v>122</v>
      </c>
      <c r="C15" s="7">
        <f t="shared" si="0"/>
        <v>0.14235705950991831</v>
      </c>
      <c r="D15" s="6">
        <v>4563378</v>
      </c>
      <c r="E15" s="8">
        <f t="shared" si="1"/>
        <v>0.11965433224372043</v>
      </c>
      <c r="F15" s="4" t="s">
        <v>15</v>
      </c>
      <c r="J15" s="26"/>
      <c r="K15" s="25"/>
      <c r="L15" s="25"/>
      <c r="M15" s="22"/>
      <c r="N15" s="21"/>
    </row>
    <row r="16" spans="1:14" x14ac:dyDescent="0.25">
      <c r="A16" s="16" t="s">
        <v>29</v>
      </c>
      <c r="B16" s="17">
        <f>SUM(B5:B15)</f>
        <v>857</v>
      </c>
      <c r="C16" s="15">
        <f>SUBTOTAL(109,C4:C15)</f>
        <v>1</v>
      </c>
      <c r="D16" s="17">
        <f>SUM(D5:D15)</f>
        <v>38138009</v>
      </c>
      <c r="E16" s="18">
        <f>SUBTOTAL(109,E4:E15)</f>
        <v>1</v>
      </c>
      <c r="F16" s="16" t="s">
        <v>16</v>
      </c>
      <c r="I16" s="26"/>
      <c r="J16" s="26"/>
      <c r="K16" s="25"/>
      <c r="L16" s="25"/>
      <c r="M16" s="22"/>
      <c r="N16" s="21"/>
    </row>
    <row r="17" spans="1:14" ht="15.75" x14ac:dyDescent="0.25">
      <c r="A17" s="30" t="s">
        <v>33</v>
      </c>
      <c r="B17" s="31"/>
      <c r="C17" s="31"/>
      <c r="D17" s="31"/>
      <c r="E17" s="31"/>
      <c r="F17" s="31"/>
      <c r="J17" s="26"/>
      <c r="K17" s="25"/>
      <c r="L17" s="25"/>
      <c r="M17" s="22"/>
      <c r="N17" s="21"/>
    </row>
    <row r="18" spans="1:14" x14ac:dyDescent="0.25">
      <c r="A18" s="28" t="s">
        <v>32</v>
      </c>
      <c r="B18" s="29"/>
      <c r="C18" s="29"/>
      <c r="D18" s="29"/>
      <c r="E18" s="29"/>
      <c r="F18" s="29"/>
      <c r="I18" s="26"/>
      <c r="J18" s="26"/>
      <c r="K18" s="25"/>
      <c r="L18" s="25"/>
      <c r="M18" s="22"/>
      <c r="N18" s="21"/>
    </row>
    <row r="19" spans="1:14" x14ac:dyDescent="0.25">
      <c r="B19" s="1"/>
      <c r="C19" s="1"/>
      <c r="D19" s="1"/>
      <c r="E19" s="1"/>
      <c r="F19" s="12" t="s">
        <v>0</v>
      </c>
      <c r="I19" s="26"/>
      <c r="J19" s="26"/>
    </row>
    <row r="20" spans="1:14" ht="45" x14ac:dyDescent="0.25">
      <c r="A20" s="3" t="s">
        <v>17</v>
      </c>
      <c r="B20" s="2" t="s">
        <v>1</v>
      </c>
      <c r="C20" s="2" t="s">
        <v>2</v>
      </c>
      <c r="D20" s="3" t="s">
        <v>3</v>
      </c>
      <c r="E20" s="2" t="s">
        <v>2</v>
      </c>
      <c r="F20" s="4" t="s">
        <v>4</v>
      </c>
    </row>
    <row r="21" spans="1:14" x14ac:dyDescent="0.25">
      <c r="A21" s="4" t="s">
        <v>18</v>
      </c>
      <c r="B21" s="6">
        <v>35</v>
      </c>
      <c r="C21" s="7">
        <f>B21/B$32</f>
        <v>2.1698698078115312E-2</v>
      </c>
      <c r="D21" s="6">
        <v>1427276</v>
      </c>
      <c r="E21" s="8">
        <f>D21/D$32</f>
        <v>1.9659646715455954E-2</v>
      </c>
      <c r="F21" s="4" t="s">
        <v>5</v>
      </c>
    </row>
    <row r="22" spans="1:14" x14ac:dyDescent="0.25">
      <c r="A22" s="5" t="s">
        <v>19</v>
      </c>
      <c r="B22" s="9">
        <v>218</v>
      </c>
      <c r="C22" s="7">
        <f t="shared" ref="C22:C31" si="2">B22/B$32</f>
        <v>0.1351518908865468</v>
      </c>
      <c r="D22" s="10">
        <v>8505684</v>
      </c>
      <c r="E22" s="8">
        <f t="shared" ref="E22:E31" si="3">D22/D$32</f>
        <v>0.11715935986684163</v>
      </c>
      <c r="F22" s="5" t="s">
        <v>6</v>
      </c>
    </row>
    <row r="23" spans="1:14" x14ac:dyDescent="0.25">
      <c r="A23" s="4" t="s">
        <v>20</v>
      </c>
      <c r="B23" s="6">
        <v>42</v>
      </c>
      <c r="C23" s="7">
        <f t="shared" si="2"/>
        <v>2.6038437693738377E-2</v>
      </c>
      <c r="D23" s="6">
        <v>1744875</v>
      </c>
      <c r="E23" s="8">
        <f t="shared" si="3"/>
        <v>2.4034332576622328E-2</v>
      </c>
      <c r="F23" s="4" t="s">
        <v>7</v>
      </c>
    </row>
    <row r="24" spans="1:14" x14ac:dyDescent="0.25">
      <c r="A24" s="5" t="s">
        <v>21</v>
      </c>
      <c r="B24" s="9">
        <v>127</v>
      </c>
      <c r="C24" s="7">
        <f t="shared" si="2"/>
        <v>7.873527588344699E-2</v>
      </c>
      <c r="D24" s="10">
        <v>4901115</v>
      </c>
      <c r="E24" s="8">
        <f t="shared" si="3"/>
        <v>6.7509149885391403E-2</v>
      </c>
      <c r="F24" s="5" t="s">
        <v>8</v>
      </c>
    </row>
    <row r="25" spans="1:14" x14ac:dyDescent="0.25">
      <c r="A25" s="4" t="s">
        <v>22</v>
      </c>
      <c r="B25" s="6">
        <v>176</v>
      </c>
      <c r="C25" s="7">
        <f t="shared" si="2"/>
        <v>0.10911345319280844</v>
      </c>
      <c r="D25" s="6">
        <v>6689181</v>
      </c>
      <c r="E25" s="8">
        <f t="shared" si="3"/>
        <v>9.2138405799397152E-2</v>
      </c>
      <c r="F25" s="4" t="s">
        <v>9</v>
      </c>
    </row>
    <row r="26" spans="1:14" x14ac:dyDescent="0.25">
      <c r="A26" s="5" t="s">
        <v>23</v>
      </c>
      <c r="B26" s="9">
        <v>513</v>
      </c>
      <c r="C26" s="7">
        <f t="shared" si="2"/>
        <v>0.31804091754494729</v>
      </c>
      <c r="D26" s="11">
        <v>29443118</v>
      </c>
      <c r="E26" s="8">
        <f t="shared" si="3"/>
        <v>0.40555666744307484</v>
      </c>
      <c r="F26" s="5" t="s">
        <v>10</v>
      </c>
      <c r="N26" s="27"/>
    </row>
    <row r="27" spans="1:14" x14ac:dyDescent="0.25">
      <c r="A27" s="4" t="s">
        <v>24</v>
      </c>
      <c r="B27" s="6">
        <v>58</v>
      </c>
      <c r="C27" s="7">
        <f t="shared" si="2"/>
        <v>3.5957842529448232E-2</v>
      </c>
      <c r="D27" s="6">
        <v>2525285</v>
      </c>
      <c r="E27" s="8">
        <f t="shared" si="3"/>
        <v>3.4783889700268335E-2</v>
      </c>
      <c r="F27" s="4" t="s">
        <v>11</v>
      </c>
      <c r="M27" s="26"/>
      <c r="N27" s="27"/>
    </row>
    <row r="28" spans="1:14" x14ac:dyDescent="0.25">
      <c r="A28" s="5" t="s">
        <v>25</v>
      </c>
      <c r="B28" s="9">
        <v>17</v>
      </c>
      <c r="C28" s="7">
        <f t="shared" si="2"/>
        <v>1.0539367637941723E-2</v>
      </c>
      <c r="D28" s="10">
        <v>651181</v>
      </c>
      <c r="E28" s="8">
        <f t="shared" si="3"/>
        <v>8.96952545115123E-3</v>
      </c>
      <c r="F28" s="5" t="s">
        <v>12</v>
      </c>
      <c r="N28" s="27"/>
    </row>
    <row r="29" spans="1:14" x14ac:dyDescent="0.25">
      <c r="A29" s="4" t="s">
        <v>26</v>
      </c>
      <c r="B29" s="6">
        <v>128</v>
      </c>
      <c r="C29" s="7">
        <f t="shared" si="2"/>
        <v>7.9355238685678856E-2</v>
      </c>
      <c r="D29" s="6">
        <v>4557777</v>
      </c>
      <c r="E29" s="8">
        <f t="shared" si="3"/>
        <v>6.2779928778898195E-2</v>
      </c>
      <c r="F29" s="4" t="s">
        <v>13</v>
      </c>
      <c r="M29" s="26"/>
      <c r="N29" s="27"/>
    </row>
    <row r="30" spans="1:14" x14ac:dyDescent="0.25">
      <c r="A30" s="5" t="s">
        <v>27</v>
      </c>
      <c r="B30" s="9">
        <v>69</v>
      </c>
      <c r="C30" s="7">
        <f t="shared" si="2"/>
        <v>4.2777433353998758E-2</v>
      </c>
      <c r="D30" s="10">
        <v>2621647</v>
      </c>
      <c r="E30" s="8">
        <f t="shared" si="3"/>
        <v>3.6111203322016873E-2</v>
      </c>
      <c r="F30" s="5" t="s">
        <v>14</v>
      </c>
      <c r="M30" s="26"/>
      <c r="N30" s="27"/>
    </row>
    <row r="31" spans="1:14" x14ac:dyDescent="0.25">
      <c r="A31" s="4" t="s">
        <v>28</v>
      </c>
      <c r="B31" s="6">
        <v>230</v>
      </c>
      <c r="C31" s="7">
        <f t="shared" si="2"/>
        <v>0.1425914445133292</v>
      </c>
      <c r="D31" s="6">
        <v>9532131</v>
      </c>
      <c r="E31" s="8">
        <f t="shared" si="3"/>
        <v>0.13129789046088206</v>
      </c>
      <c r="F31" s="4" t="s">
        <v>15</v>
      </c>
      <c r="N31" s="27"/>
    </row>
    <row r="32" spans="1:14" x14ac:dyDescent="0.25">
      <c r="A32" s="16" t="s">
        <v>29</v>
      </c>
      <c r="B32" s="17">
        <f>SUM(B21:B31)</f>
        <v>1613</v>
      </c>
      <c r="C32" s="15">
        <f>SUBTOTAL(109,C20:C31)</f>
        <v>1</v>
      </c>
      <c r="D32" s="17">
        <f>SUM(D21:D31)</f>
        <v>72599270</v>
      </c>
      <c r="E32" s="18">
        <f>SUBTOTAL(109,E20:E31)</f>
        <v>1</v>
      </c>
      <c r="F32" s="16" t="s">
        <v>16</v>
      </c>
      <c r="M32" s="26"/>
      <c r="N32" s="27"/>
    </row>
    <row r="33" spans="1:14" ht="15.75" x14ac:dyDescent="0.25">
      <c r="A33" s="30" t="s">
        <v>34</v>
      </c>
      <c r="B33" s="31"/>
      <c r="C33" s="31"/>
      <c r="D33" s="31"/>
      <c r="E33" s="31"/>
      <c r="F33" s="31"/>
      <c r="J33" s="26"/>
      <c r="K33" s="25"/>
      <c r="L33" s="25"/>
      <c r="M33" s="22"/>
      <c r="N33" s="27"/>
    </row>
    <row r="34" spans="1:14" x14ac:dyDescent="0.25">
      <c r="A34" s="28" t="s">
        <v>35</v>
      </c>
      <c r="B34" s="29"/>
      <c r="C34" s="29"/>
      <c r="D34" s="29"/>
      <c r="E34" s="29"/>
      <c r="F34" s="29"/>
      <c r="I34" s="26"/>
      <c r="J34" s="26"/>
      <c r="K34" s="25"/>
      <c r="L34" s="25"/>
      <c r="M34" s="22"/>
      <c r="N34" s="27"/>
    </row>
    <row r="35" spans="1:14" x14ac:dyDescent="0.25">
      <c r="B35" s="1"/>
      <c r="C35" s="1"/>
      <c r="D35" s="1"/>
      <c r="E35" s="1"/>
      <c r="F35" s="12" t="s">
        <v>0</v>
      </c>
      <c r="I35" s="26"/>
      <c r="J35" s="26"/>
      <c r="M35" s="26"/>
      <c r="N35" s="27"/>
    </row>
    <row r="36" spans="1:14" ht="45" x14ac:dyDescent="0.25">
      <c r="A36" s="3" t="s">
        <v>17</v>
      </c>
      <c r="B36" s="2" t="s">
        <v>1</v>
      </c>
      <c r="C36" s="2" t="s">
        <v>2</v>
      </c>
      <c r="D36" s="3" t="s">
        <v>3</v>
      </c>
      <c r="E36" s="2" t="s">
        <v>2</v>
      </c>
      <c r="F36" s="4" t="s">
        <v>4</v>
      </c>
      <c r="N36" s="27"/>
    </row>
    <row r="37" spans="1:14" x14ac:dyDescent="0.25">
      <c r="A37" s="4" t="s">
        <v>18</v>
      </c>
      <c r="B37" s="6">
        <v>57</v>
      </c>
      <c r="C37" s="7">
        <f>B37/B$48</f>
        <v>2.5491949910554562E-2</v>
      </c>
      <c r="D37" s="6">
        <v>2250898</v>
      </c>
      <c r="E37" s="8">
        <f>D37/D$48</f>
        <v>2.1214570438920794E-2</v>
      </c>
      <c r="F37" s="4" t="s">
        <v>5</v>
      </c>
      <c r="N37" s="27"/>
    </row>
    <row r="38" spans="1:14" x14ac:dyDescent="0.25">
      <c r="A38" s="5" t="s">
        <v>19</v>
      </c>
      <c r="B38" s="9">
        <v>293</v>
      </c>
      <c r="C38" s="7">
        <f t="shared" ref="C38:C47" si="4">B38/B$48</f>
        <v>0.13103756708407871</v>
      </c>
      <c r="D38" s="10">
        <v>11728269</v>
      </c>
      <c r="E38" s="8">
        <f t="shared" ref="E38:E47" si="5">D38/D$48</f>
        <v>0.11053818912590049</v>
      </c>
      <c r="F38" s="5" t="s">
        <v>6</v>
      </c>
    </row>
    <row r="39" spans="1:14" x14ac:dyDescent="0.25">
      <c r="A39" s="4" t="s">
        <v>20</v>
      </c>
      <c r="B39" s="6">
        <v>59</v>
      </c>
      <c r="C39" s="7">
        <f t="shared" si="4"/>
        <v>2.6386404293381037E-2</v>
      </c>
      <c r="D39" s="6">
        <v>2488922</v>
      </c>
      <c r="E39" s="8">
        <f t="shared" si="5"/>
        <v>2.345793149488765E-2</v>
      </c>
      <c r="F39" s="4" t="s">
        <v>7</v>
      </c>
    </row>
    <row r="40" spans="1:14" x14ac:dyDescent="0.25">
      <c r="A40" s="5" t="s">
        <v>21</v>
      </c>
      <c r="B40" s="9">
        <v>177</v>
      </c>
      <c r="C40" s="7">
        <f t="shared" si="4"/>
        <v>7.9159212880143118E-2</v>
      </c>
      <c r="D40" s="10">
        <v>6930737</v>
      </c>
      <c r="E40" s="8">
        <f t="shared" si="5"/>
        <v>6.5321755263958919E-2</v>
      </c>
      <c r="F40" s="5" t="s">
        <v>8</v>
      </c>
    </row>
    <row r="41" spans="1:14" x14ac:dyDescent="0.25">
      <c r="A41" s="4" t="s">
        <v>22</v>
      </c>
      <c r="B41" s="6">
        <v>252</v>
      </c>
      <c r="C41" s="7">
        <f t="shared" si="4"/>
        <v>0.11270125223613596</v>
      </c>
      <c r="D41" s="6">
        <v>11056654</v>
      </c>
      <c r="E41" s="8">
        <f t="shared" si="5"/>
        <v>0.10420826048171679</v>
      </c>
      <c r="F41" s="4" t="s">
        <v>9</v>
      </c>
    </row>
    <row r="42" spans="1:14" x14ac:dyDescent="0.25">
      <c r="A42" s="5" t="s">
        <v>23</v>
      </c>
      <c r="B42" s="9">
        <v>716</v>
      </c>
      <c r="C42" s="7">
        <f t="shared" si="4"/>
        <v>0.32021466905187834</v>
      </c>
      <c r="D42" s="11">
        <v>43892455</v>
      </c>
      <c r="E42" s="8">
        <f t="shared" si="5"/>
        <v>0.41368359576251845</v>
      </c>
      <c r="F42" s="5" t="s">
        <v>10</v>
      </c>
    </row>
    <row r="43" spans="1:14" x14ac:dyDescent="0.25">
      <c r="A43" s="4" t="s">
        <v>24</v>
      </c>
      <c r="B43" s="6">
        <v>76</v>
      </c>
      <c r="C43" s="7">
        <f t="shared" si="4"/>
        <v>3.3989266547406083E-2</v>
      </c>
      <c r="D43" s="6">
        <v>3375806</v>
      </c>
      <c r="E43" s="8">
        <f t="shared" si="5"/>
        <v>3.1816756767801761E-2</v>
      </c>
      <c r="F43" s="4" t="s">
        <v>11</v>
      </c>
    </row>
    <row r="44" spans="1:14" x14ac:dyDescent="0.25">
      <c r="A44" s="5" t="s">
        <v>25</v>
      </c>
      <c r="B44" s="9">
        <v>20</v>
      </c>
      <c r="C44" s="7">
        <f t="shared" si="4"/>
        <v>8.9445438282647581E-3</v>
      </c>
      <c r="D44" s="10">
        <v>798978</v>
      </c>
      <c r="E44" s="8">
        <f t="shared" si="5"/>
        <v>7.5303168158433031E-3</v>
      </c>
      <c r="F44" s="5" t="s">
        <v>12</v>
      </c>
    </row>
    <row r="45" spans="1:14" x14ac:dyDescent="0.25">
      <c r="A45" s="4" t="s">
        <v>26</v>
      </c>
      <c r="B45" s="6">
        <v>183</v>
      </c>
      <c r="C45" s="7">
        <f t="shared" si="4"/>
        <v>8.1842576028622535E-2</v>
      </c>
      <c r="D45" s="6">
        <v>7005809</v>
      </c>
      <c r="E45" s="8">
        <f t="shared" si="5"/>
        <v>6.6029304087579829E-2</v>
      </c>
      <c r="F45" s="4" t="s">
        <v>13</v>
      </c>
    </row>
    <row r="46" spans="1:14" x14ac:dyDescent="0.25">
      <c r="A46" s="5" t="s">
        <v>27</v>
      </c>
      <c r="B46" s="9">
        <v>89</v>
      </c>
      <c r="C46" s="7">
        <f t="shared" si="4"/>
        <v>3.9803220035778172E-2</v>
      </c>
      <c r="D46" s="10">
        <v>3418139</v>
      </c>
      <c r="E46" s="8">
        <f t="shared" si="5"/>
        <v>3.2215742599408008E-2</v>
      </c>
      <c r="F46" s="5" t="s">
        <v>14</v>
      </c>
    </row>
    <row r="47" spans="1:14" x14ac:dyDescent="0.25">
      <c r="A47" s="4" t="s">
        <v>28</v>
      </c>
      <c r="B47" s="6">
        <v>314</v>
      </c>
      <c r="C47" s="7">
        <f t="shared" si="4"/>
        <v>0.14042933810375671</v>
      </c>
      <c r="D47" s="6">
        <v>13154845</v>
      </c>
      <c r="E47" s="8">
        <f t="shared" si="5"/>
        <v>0.12398357716146402</v>
      </c>
      <c r="F47" s="4" t="s">
        <v>15</v>
      </c>
    </row>
    <row r="48" spans="1:14" x14ac:dyDescent="0.25">
      <c r="A48" s="16" t="s">
        <v>29</v>
      </c>
      <c r="B48" s="17">
        <f>SUM(B37:B47)</f>
        <v>2236</v>
      </c>
      <c r="C48" s="15">
        <f>SUBTOTAL(109,C36:C47)</f>
        <v>1</v>
      </c>
      <c r="D48" s="17">
        <f>SUM(D37:D47)</f>
        <v>106101512</v>
      </c>
      <c r="E48" s="18">
        <f>SUBTOTAL(109,E36:E47)</f>
        <v>0.99999999999999989</v>
      </c>
      <c r="F48" s="16" t="s">
        <v>16</v>
      </c>
    </row>
  </sheetData>
  <mergeCells count="6">
    <mergeCell ref="A34:F34"/>
    <mergeCell ref="A1:F1"/>
    <mergeCell ref="A2:F2"/>
    <mergeCell ref="A17:F17"/>
    <mergeCell ref="A18:F18"/>
    <mergeCell ref="A33:F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totaln</vt:lpstr>
      <vt:lpstr>totalv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Mortgage and Leasing Director</cp:lastModifiedBy>
  <dcterms:created xsi:type="dcterms:W3CDTF">2022-06-06T12:22:48Z</dcterms:created>
  <dcterms:modified xsi:type="dcterms:W3CDTF">2023-11-16T11:58:33Z</dcterms:modified>
</cp:coreProperties>
</file>