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قواعد بيانات القطاعات\احصائيات التأمين\2021\احصائيات التأمين Q4-2021\الاحصائية النهائية\البيانات المالية\"/>
    </mc:Choice>
  </mc:AlternateContent>
  <xr:revisionPtr revIDLastSave="0" documentId="13_ncr:1_{BE60962E-0A36-471A-AA8E-73CA99AF6CBB}" xr6:coauthVersionLast="36" xr6:coauthVersionMax="36" xr10:uidLastSave="{00000000-0000-0000-0000-000000000000}"/>
  <bookViews>
    <workbookView xWindow="32760" yWindow="32760" windowWidth="24000" windowHeight="9150" xr2:uid="{00000000-000D-0000-FFFF-FFFF00000000}"/>
  </bookViews>
  <sheets>
    <sheet name="مجموع" sheetId="9" r:id="rId1"/>
    <sheet name="عالمية" sheetId="1" state="hidden" r:id="rId2"/>
    <sheet name="مشرق" sheetId="3" state="hidden" r:id="rId3"/>
    <sheet name="تمكين" sheetId="4" state="hidden" r:id="rId4"/>
    <sheet name="وطنية" sheetId="5" state="hidden" r:id="rId5"/>
    <sheet name="ترست" sheetId="7" state="hidden" r:id="rId6"/>
    <sheet name="اليكو" sheetId="11" state="hidden" r:id="rId7"/>
    <sheet name="التكافل" sheetId="8" state="hidden" r:id="rId8"/>
    <sheet name="رهن" sheetId="12" state="hidden" r:id="rId9"/>
    <sheet name="فلسطين" sheetId="10" state="hidden" r:id="rId10"/>
    <sheet name="اهلية" sheetId="13" state="hidden" r:id="rId11"/>
  </sheets>
  <externalReferences>
    <externalReference r:id="rId12"/>
  </externalReferences>
  <definedNames>
    <definedName name="_xlnm.Print_Area" localSheetId="7">التكافل!$A$1:$J$18</definedName>
    <definedName name="_xlnm.Print_Area" localSheetId="6">اليكو!$A$1:$J$18</definedName>
    <definedName name="_xlnm.Print_Area" localSheetId="10">اهلية!$A$1:$J$18</definedName>
    <definedName name="_xlnm.Print_Area" localSheetId="5">ترست!$A$1:$J$18</definedName>
    <definedName name="_xlnm.Print_Area" localSheetId="3">تمكين!$A$1:$J$18</definedName>
    <definedName name="_xlnm.Print_Area" localSheetId="8">رهن!$A$1:$J$18</definedName>
    <definedName name="_xlnm.Print_Area" localSheetId="1">عالمية!$A$1:$J$18</definedName>
    <definedName name="_xlnm.Print_Area" localSheetId="9">فلسطين!$A$1:$J$18</definedName>
    <definedName name="_xlnm.Print_Area" localSheetId="0">مجموع!$A$1:$J$19</definedName>
    <definedName name="_xlnm.Print_Area" localSheetId="2">مشرق!$A$1:$J$18</definedName>
    <definedName name="_xlnm.Print_Area" localSheetId="4">وطنية!$A$1:$J$18</definedName>
  </definedNames>
  <calcPr calcId="191029"/>
</workbook>
</file>

<file path=xl/calcChain.xml><?xml version="1.0" encoding="utf-8"?>
<calcChain xmlns="http://schemas.openxmlformats.org/spreadsheetml/2006/main">
  <c r="H14" i="9" l="1"/>
  <c r="B11" i="9"/>
  <c r="C11" i="9"/>
  <c r="D11" i="9"/>
  <c r="E11" i="9"/>
  <c r="F11" i="9"/>
  <c r="G11" i="9"/>
  <c r="H9" i="7"/>
  <c r="I9" i="11"/>
  <c r="H16" i="7"/>
  <c r="I14" i="9"/>
  <c r="I15" i="9"/>
  <c r="I16" i="9"/>
  <c r="I17" i="9" s="1"/>
  <c r="H15" i="9"/>
  <c r="H17" i="9"/>
  <c r="H16" i="9"/>
  <c r="I9" i="9"/>
  <c r="I10" i="9"/>
  <c r="I11" i="9"/>
  <c r="I16" i="13"/>
  <c r="H16" i="13"/>
  <c r="F16" i="13"/>
  <c r="D16" i="13"/>
  <c r="B16" i="13"/>
  <c r="I11" i="13"/>
  <c r="H11" i="13"/>
  <c r="I16" i="12"/>
  <c r="H16" i="12"/>
  <c r="F16" i="12"/>
  <c r="D16" i="12"/>
  <c r="B16" i="12"/>
  <c r="I11" i="12"/>
  <c r="H11" i="12"/>
  <c r="I16" i="11"/>
  <c r="H16" i="11"/>
  <c r="F16" i="11"/>
  <c r="D16" i="11"/>
  <c r="B16" i="11"/>
  <c r="I11" i="11"/>
  <c r="H11" i="11"/>
  <c r="I16" i="10"/>
  <c r="H16" i="10"/>
  <c r="F16" i="10"/>
  <c r="D16" i="10"/>
  <c r="B16" i="10"/>
  <c r="I11" i="10"/>
  <c r="H11" i="10"/>
  <c r="F17" i="9"/>
  <c r="D17" i="9"/>
  <c r="B17" i="9"/>
  <c r="I16" i="8"/>
  <c r="H16" i="8"/>
  <c r="F16" i="8"/>
  <c r="D16" i="8"/>
  <c r="B16" i="8"/>
  <c r="I11" i="8"/>
  <c r="H11" i="8"/>
  <c r="I16" i="7"/>
  <c r="F16" i="7"/>
  <c r="D16" i="7"/>
  <c r="B16" i="7"/>
  <c r="I11" i="7"/>
  <c r="H11" i="7"/>
  <c r="I16" i="5"/>
  <c r="H16" i="5"/>
  <c r="F16" i="5"/>
  <c r="D16" i="5"/>
  <c r="B16" i="5"/>
  <c r="I11" i="5"/>
  <c r="H11" i="5"/>
  <c r="I16" i="4"/>
  <c r="H16" i="4"/>
  <c r="F16" i="4"/>
  <c r="D16" i="4"/>
  <c r="B16" i="4"/>
  <c r="I11" i="4"/>
  <c r="H11" i="4"/>
  <c r="H10" i="3"/>
  <c r="H9" i="3"/>
  <c r="I16" i="3"/>
  <c r="H16" i="3"/>
  <c r="F16" i="3"/>
  <c r="D16" i="3"/>
  <c r="B16" i="3"/>
  <c r="I11" i="3"/>
  <c r="H11" i="3"/>
  <c r="H10" i="1"/>
  <c r="H10" i="9"/>
  <c r="H11" i="9" s="1"/>
  <c r="H9" i="1"/>
  <c r="H9" i="9"/>
  <c r="H11" i="1"/>
  <c r="B16" i="1"/>
  <c r="H16" i="1"/>
  <c r="I16" i="1"/>
  <c r="I11" i="1"/>
  <c r="F16" i="1"/>
  <c r="D16" i="1"/>
</calcChain>
</file>

<file path=xl/sharedStrings.xml><?xml version="1.0" encoding="utf-8"?>
<sst xmlns="http://schemas.openxmlformats.org/spreadsheetml/2006/main" count="451" uniqueCount="39">
  <si>
    <t>حسابات جارية</t>
  </si>
  <si>
    <t>النقد</t>
  </si>
  <si>
    <t>المجموع</t>
  </si>
  <si>
    <t>القروض</t>
  </si>
  <si>
    <t>البيان</t>
  </si>
  <si>
    <t xml:space="preserve">داخلي </t>
  </si>
  <si>
    <t>خارجي</t>
  </si>
  <si>
    <t>النقد و الحسابات الجارية في البنوك</t>
  </si>
  <si>
    <t>قروض طويلة الاجل</t>
  </si>
  <si>
    <t>تسهيلات ائتمانية قصيرة الاجل</t>
  </si>
  <si>
    <t>Description</t>
  </si>
  <si>
    <t>Current accounts</t>
  </si>
  <si>
    <t>Cash</t>
  </si>
  <si>
    <t>Total</t>
  </si>
  <si>
    <t>Loans</t>
  </si>
  <si>
    <t>Long term loans</t>
  </si>
  <si>
    <t>Short-term credit facilities</t>
  </si>
  <si>
    <t>Cash and current accounts in banks</t>
  </si>
  <si>
    <t>Internal</t>
  </si>
  <si>
    <t>External</t>
  </si>
  <si>
    <t xml:space="preserve">                                     </t>
  </si>
  <si>
    <t>العملة: (دولار امريكي)</t>
  </si>
  <si>
    <t>Currency: (US Dollar)</t>
  </si>
  <si>
    <t xml:space="preserve">قروض قصيرة الاجل </t>
  </si>
  <si>
    <t>Short term loans</t>
  </si>
  <si>
    <t xml:space="preserve">تحليل النقد والحسابات الجارية والقروض كما في :-              </t>
  </si>
  <si>
    <t xml:space="preserve">Analysis of cash, current accounts and loans as it is on:-       </t>
  </si>
  <si>
    <t>* الاحصائيات لا تشمل البيانات المالية لشركة المجموعه الاهلية للتامين</t>
  </si>
  <si>
    <t xml:space="preserve">*Statistics not included financial statement of the  Ahleia Insurance Group </t>
  </si>
  <si>
    <t>31\3\2021*</t>
  </si>
  <si>
    <t>31/12/2021</t>
  </si>
  <si>
    <t>30\6\2021*</t>
  </si>
  <si>
    <t>30\9\2021*</t>
  </si>
  <si>
    <t xml:space="preserve">تحليل النقد والحسابات الجارية والقروض كما في :- *            </t>
  </si>
  <si>
    <t xml:space="preserve">Analysis of cash, current accounts and loans as it is on:-*       </t>
  </si>
  <si>
    <t>31\3\2021</t>
  </si>
  <si>
    <t>30\6\2021</t>
  </si>
  <si>
    <t>30\9\2021</t>
  </si>
  <si>
    <t>*Statistics does not include financial statement of the Ahlia Insurance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</si>
</sst>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 Body"/>
      <charset val="178"/>
    </font>
    <font>
      <sz val="11"/>
      <color rgb="FF5A4573"/>
      <name val="Arial Body"/>
    </font>
    <font>
      <b/>
      <sz val="11"/>
      <color rgb="FF5A4573"/>
      <name val="Arial"/>
      <family val="2"/>
    </font>
    <font>
      <sz val="10"/>
      <color rgb="FF5A4573"/>
      <name val="Calibri"/>
      <family val="2"/>
      <charset val="17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5A4573"/>
      </top>
      <bottom style="medium">
        <color rgb="FF5A4573"/>
      </bottom>
      <diagonal/>
    </border>
    <border>
      <left/>
      <right/>
      <top style="medium">
        <color rgb="FF5A4573"/>
      </top>
      <bottom/>
      <diagonal/>
    </border>
    <border>
      <left/>
      <right/>
      <top/>
      <bottom style="medium">
        <color rgb="FF5A457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0" borderId="9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left" vertical="center"/>
      <protection locked="0"/>
    </xf>
    <xf numFmtId="3" fontId="2" fillId="2" borderId="10" xfId="0" applyNumberFormat="1" applyFont="1" applyFill="1" applyBorder="1" applyAlignment="1" applyProtection="1">
      <alignment vertical="center"/>
      <protection locked="0"/>
    </xf>
    <xf numFmtId="3" fontId="3" fillId="2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readingOrder="2"/>
    </xf>
    <xf numFmtId="3" fontId="3" fillId="0" borderId="0" xfId="0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right" vertical="center"/>
      <protection locked="0"/>
    </xf>
    <xf numFmtId="3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</xf>
    <xf numFmtId="3" fontId="2" fillId="4" borderId="9" xfId="0" applyNumberFormat="1" applyFont="1" applyFill="1" applyBorder="1" applyAlignment="1" applyProtection="1">
      <alignment vertical="center"/>
      <protection locked="0"/>
    </xf>
    <xf numFmtId="3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5" fillId="0" borderId="0" xfId="0" applyFont="1" applyAlignment="1">
      <alignment horizontal="right" vertical="center" readingOrder="2"/>
    </xf>
    <xf numFmtId="0" fontId="5" fillId="0" borderId="0" xfId="0" applyFont="1" applyAlignment="1">
      <alignment vertical="center" readingOrder="2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5" borderId="0" xfId="0" applyFill="1"/>
    <xf numFmtId="0" fontId="4" fillId="0" borderId="0" xfId="0" applyFont="1" applyFill="1" applyBorder="1" applyAlignment="1" applyProtection="1">
      <alignment vertical="center"/>
    </xf>
    <xf numFmtId="3" fontId="2" fillId="2" borderId="11" xfId="0" applyNumberFormat="1" applyFont="1" applyFill="1" applyBorder="1" applyAlignment="1" applyProtection="1">
      <alignment vertical="center"/>
      <protection locked="0"/>
    </xf>
    <xf numFmtId="3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horizontal="right" readingOrder="2"/>
    </xf>
    <xf numFmtId="3" fontId="3" fillId="0" borderId="5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3" fontId="2" fillId="4" borderId="11" xfId="0" applyNumberFormat="1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3" fontId="2" fillId="0" borderId="7" xfId="0" applyNumberFormat="1" applyFont="1" applyFill="1" applyBorder="1" applyAlignment="1" applyProtection="1">
      <alignment horizontal="right" readingOrder="2"/>
    </xf>
    <xf numFmtId="0" fontId="2" fillId="0" borderId="8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right" vertical="center"/>
      <protection locked="0"/>
    </xf>
    <xf numFmtId="3" fontId="3" fillId="3" borderId="5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5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3" fontId="2" fillId="0" borderId="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eena\Desktop\&#1575;&#1604;&#1575;&#1587;&#1578;&#1579;&#1605;&#1575;&#1585;&#1575;&#1578;%20&#1608;%20&#1575;&#1604;&#1606;&#1602;&#1583;&#1610;&#1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ملاءة المالية"/>
      <sheetName val="INVESTMENTS "/>
      <sheetName val="قصير اجل وطويل الاجل"/>
    </sheetNames>
    <sheetDataSet>
      <sheetData sheetId="0"/>
      <sheetData sheetId="1">
        <row r="19">
          <cell r="C19">
            <v>2106091</v>
          </cell>
          <cell r="F19">
            <v>3273645</v>
          </cell>
        </row>
        <row r="21">
          <cell r="C21">
            <v>101062</v>
          </cell>
          <cell r="F21">
            <v>106495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rightToLeft="1" tabSelected="1" view="pageBreakPreview" zoomScaleNormal="85" zoomScaleSheetLayoutView="100" workbookViewId="0">
      <selection activeCell="B17" sqref="B17"/>
    </sheetView>
  </sheetViews>
  <sheetFormatPr defaultRowHeight="15"/>
  <cols>
    <col min="1" max="1" width="46.5703125" style="1" bestFit="1" customWidth="1"/>
    <col min="2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 t="s">
        <v>34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35</v>
      </c>
      <c r="C6" s="56"/>
      <c r="D6" s="56" t="s">
        <v>36</v>
      </c>
      <c r="E6" s="56"/>
      <c r="F6" s="56" t="s">
        <v>37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33" t="s">
        <v>0</v>
      </c>
      <c r="B9" s="34">
        <v>1821905.1</v>
      </c>
      <c r="C9" s="34">
        <v>736978</v>
      </c>
      <c r="D9" s="34">
        <v>12523043.246999998</v>
      </c>
      <c r="E9" s="34">
        <v>2575951.9300000002</v>
      </c>
      <c r="F9" s="34">
        <v>8719990</v>
      </c>
      <c r="G9" s="34">
        <v>2319851</v>
      </c>
      <c r="H9" s="34">
        <f>عالمية!H9+مشرق!H9+تمكين!H9+وطنية!H9+ترست!H9+التكافل!H9+فلسطين!H9+اليكو!H9+رهن!H9+اهلية!H9</f>
        <v>14327638.24</v>
      </c>
      <c r="I9" s="34">
        <f>عالمية!I9+مشرق!I9+تمكين!I9+وطنية!I9+ترست!I9+التكافل!I9+فلسطين!I9+اليكو!I9+رهن!I9+اهلية!I9</f>
        <v>4050339</v>
      </c>
      <c r="J9" s="35" t="s">
        <v>11</v>
      </c>
    </row>
    <row r="10" spans="1:10" ht="15.75" thickBot="1">
      <c r="A10" s="36" t="s">
        <v>1</v>
      </c>
      <c r="B10" s="37">
        <v>202433.89999999991</v>
      </c>
      <c r="C10" s="37">
        <v>0</v>
      </c>
      <c r="D10" s="37">
        <v>1955255.64</v>
      </c>
      <c r="E10" s="37">
        <v>0</v>
      </c>
      <c r="F10" s="37">
        <v>1804290</v>
      </c>
      <c r="G10" s="37">
        <v>0</v>
      </c>
      <c r="H10" s="50">
        <f>عالمية!H10+مشرق!H10+تمكين!H10+وطنية!H10+ترست!H10+التكافل!H10+فلسطين!H10+اليكو!H10+رهن!H10+اهلية!H10</f>
        <v>2116817.9500000002</v>
      </c>
      <c r="I10" s="50">
        <f>عالمية!I10+مشرق!I10+تمكين!I10+وطنية!I10+ترست!I10+التكافل!I10+فلسطين!I10+اليكو!I10+رهن!I10+اهلية!I10</f>
        <v>0</v>
      </c>
      <c r="J10" s="38" t="s">
        <v>12</v>
      </c>
    </row>
    <row r="11" spans="1:10" ht="17.25" customHeight="1" thickBot="1">
      <c r="A11" s="30" t="s">
        <v>2</v>
      </c>
      <c r="B11" s="31">
        <f t="shared" ref="B11:G11" si="0">B10+B9</f>
        <v>2024339</v>
      </c>
      <c r="C11" s="31">
        <f t="shared" si="0"/>
        <v>736978</v>
      </c>
      <c r="D11" s="31">
        <f t="shared" si="0"/>
        <v>14478298.886999998</v>
      </c>
      <c r="E11" s="31">
        <f t="shared" si="0"/>
        <v>2575951.9300000002</v>
      </c>
      <c r="F11" s="31">
        <f t="shared" si="0"/>
        <v>10524280</v>
      </c>
      <c r="G11" s="31">
        <f t="shared" si="0"/>
        <v>2319851</v>
      </c>
      <c r="H11" s="31">
        <f>H10+H9</f>
        <v>16444456.190000001</v>
      </c>
      <c r="I11" s="31">
        <f>I10+I9</f>
        <v>4050339</v>
      </c>
      <c r="J11" s="32" t="s">
        <v>13</v>
      </c>
    </row>
    <row r="12" spans="1:10" ht="17.25" customHeight="1">
      <c r="A12" s="53"/>
      <c r="B12" s="54"/>
      <c r="C12" s="54"/>
      <c r="D12" s="51"/>
      <c r="E12" s="51"/>
      <c r="F12" s="51"/>
      <c r="G12" s="51"/>
      <c r="H12" s="51"/>
      <c r="I12" s="51"/>
      <c r="J12" s="55"/>
    </row>
    <row r="13" spans="1:10" ht="15.75" thickBot="1">
      <c r="A13" s="57" t="s">
        <v>3</v>
      </c>
      <c r="B13" s="57"/>
      <c r="C13" s="57"/>
      <c r="D13" s="58"/>
      <c r="E13" s="58"/>
      <c r="F13" s="58"/>
      <c r="G13" s="58"/>
      <c r="H13" s="58"/>
      <c r="I13" s="58"/>
      <c r="J13" s="41" t="s">
        <v>14</v>
      </c>
    </row>
    <row r="14" spans="1:10" ht="16.5" customHeight="1">
      <c r="A14" s="33" t="s">
        <v>8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f>عالمية!H13+مشرق!H13+تمكين!H13+وطنية!H13+ترست!H13+التكافل!H13+فلسطين!H13+اليكو!H13+رهن!H13+اهلية!H13</f>
        <v>3436203</v>
      </c>
      <c r="I14" s="34">
        <f>عالمية!I13+مشرق!I13+تمكين!I13+وطنية!I13+ترست!I13+التكافل!I13+فلسطين!I13+اليكو!I13+رهن!I13+اهلية!I13</f>
        <v>0</v>
      </c>
      <c r="J14" s="35" t="s">
        <v>15</v>
      </c>
    </row>
    <row r="15" spans="1:10" ht="16.5" customHeight="1">
      <c r="A15" s="44" t="s">
        <v>23</v>
      </c>
      <c r="B15" s="12">
        <v>793469</v>
      </c>
      <c r="C15" s="12">
        <v>0</v>
      </c>
      <c r="D15" s="12">
        <v>793469</v>
      </c>
      <c r="E15" s="12">
        <v>0</v>
      </c>
      <c r="F15" s="12">
        <v>973035</v>
      </c>
      <c r="G15" s="12">
        <v>0</v>
      </c>
      <c r="H15" s="49">
        <f>عالمية!H14+مشرق!H14+تمكين!H14+وطنية!H14+ترست!H14+التكافل!H14+فلسطين!H14+اليكو!H14+رهن!H14+اهلية!H14</f>
        <v>1520790</v>
      </c>
      <c r="I15" s="49">
        <f>عالمية!I14+مشرق!I14+تمكين!I14+وطنية!I14+ترست!I14+التكافل!I14+فلسطين!I14+اليكو!I14+رهن!I14+اهلية!I14</f>
        <v>0</v>
      </c>
      <c r="J15" s="45" t="s">
        <v>24</v>
      </c>
    </row>
    <row r="16" spans="1:10" ht="16.5" customHeight="1" thickBot="1">
      <c r="A16" s="46" t="s">
        <v>9</v>
      </c>
      <c r="B16" s="47">
        <v>12696608</v>
      </c>
      <c r="C16" s="47">
        <v>0</v>
      </c>
      <c r="D16" s="47">
        <v>14482782</v>
      </c>
      <c r="E16" s="47">
        <v>0</v>
      </c>
      <c r="F16" s="47">
        <v>13020369</v>
      </c>
      <c r="G16" s="47">
        <v>0</v>
      </c>
      <c r="H16" s="39">
        <f>عالمية!H15+مشرق!H15+تمكين!H15+وطنية!H15+ترست!H15+التكافل!H15+فلسطين!H15+اليكو!H15+رهن!H15+اهلية!H15</f>
        <v>5620735</v>
      </c>
      <c r="I16" s="39">
        <f>عالمية!I15+مشرق!I15+تمكين!I15+وطنية!I15+ترست!I15+التكافل!I15+فلسطين!I15+اليكو!I15+رهن!I15+اهلية!I15</f>
        <v>0</v>
      </c>
      <c r="J16" s="48" t="s">
        <v>16</v>
      </c>
    </row>
    <row r="17" spans="1:10" ht="21" customHeight="1" thickBot="1">
      <c r="A17" s="42" t="s">
        <v>2</v>
      </c>
      <c r="B17" s="40">
        <f>SUM(B15:B16)</f>
        <v>13490077</v>
      </c>
      <c r="C17" s="40">
        <v>0</v>
      </c>
      <c r="D17" s="40">
        <f>SUM(D14:D16)</f>
        <v>15276251</v>
      </c>
      <c r="E17" s="40">
        <v>0</v>
      </c>
      <c r="F17" s="40">
        <f>F16+F15+F14</f>
        <v>13993404</v>
      </c>
      <c r="G17" s="40">
        <v>0</v>
      </c>
      <c r="H17" s="40">
        <f>H16+H15+H14</f>
        <v>10577728</v>
      </c>
      <c r="I17" s="40">
        <f>I16+I15+I14</f>
        <v>0</v>
      </c>
      <c r="J17" s="43" t="s">
        <v>13</v>
      </c>
    </row>
    <row r="18" spans="1:10" ht="15.75" customHeight="1">
      <c r="H18" s="23"/>
    </row>
    <row r="19" spans="1:10" s="26" customFormat="1" ht="21.75" customHeight="1">
      <c r="A19" s="24" t="s">
        <v>27</v>
      </c>
      <c r="B19" s="25"/>
      <c r="C19" s="25"/>
      <c r="D19" s="25"/>
      <c r="E19" s="25"/>
      <c r="G19" s="27"/>
      <c r="H19" s="27"/>
      <c r="I19" s="27"/>
      <c r="J19" s="27" t="s">
        <v>38</v>
      </c>
    </row>
    <row r="20" spans="1:10">
      <c r="G20" s="23"/>
    </row>
    <row r="21" spans="1:10" s="52" customFormat="1"/>
    <row r="22" spans="1:10" s="52" customFormat="1"/>
    <row r="23" spans="1:10" s="52" customFormat="1"/>
    <row r="24" spans="1:10" s="52" customFormat="1"/>
    <row r="25" spans="1:10" s="52" customFormat="1"/>
    <row r="26" spans="1:10" s="52" customFormat="1"/>
    <row r="27" spans="1:10" s="52" customFormat="1"/>
    <row r="28" spans="1:10" s="52" customFormat="1"/>
    <row r="29" spans="1:10" s="52" customFormat="1"/>
    <row r="30" spans="1:10" s="52" customFormat="1"/>
    <row r="31" spans="1:10" s="52" customFormat="1"/>
    <row r="32" spans="1:10" s="52" customFormat="1"/>
  </sheetData>
  <mergeCells count="6">
    <mergeCell ref="B6:C6"/>
    <mergeCell ref="D6:E6"/>
    <mergeCell ref="F6:G6"/>
    <mergeCell ref="H6:I6"/>
    <mergeCell ref="A13:C13"/>
    <mergeCell ref="D13:I13"/>
  </mergeCells>
  <pageMargins left="0.7" right="0.7" top="0.75" bottom="0.75" header="0.3" footer="0.3"/>
  <pageSetup scale="41" orientation="landscape" r:id="rId1"/>
  <ignoredErrors>
    <ignoredError sqref="A13:I16 A9:I11 A17 C17:I17" unlockedFormula="1"/>
    <ignoredError sqref="B17" formulaRange="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"/>
  <sheetViews>
    <sheetView rightToLeft="1" view="pageBreakPreview" zoomScale="112" zoomScaleNormal="85" zoomScaleSheetLayoutView="112" workbookViewId="0">
      <selection activeCell="A11" sqref="A11"/>
    </sheetView>
  </sheetViews>
  <sheetFormatPr defaultRowHeight="15"/>
  <cols>
    <col min="1" max="1" width="29.7109375" style="1" customWidth="1"/>
    <col min="2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181343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1070438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1251781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1212384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462755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1675139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3"/>
  <sheetViews>
    <sheetView rightToLeft="1" view="pageBreakPreview" zoomScale="112" zoomScaleNormal="85" zoomScaleSheetLayoutView="112" workbookViewId="0">
      <selection activeCell="D12" sqref="D12:I12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0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0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0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0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rightToLeft="1" view="pageBreakPreview" zoomScale="85" zoomScaleNormal="85" zoomScaleSheetLayoutView="85" workbookViewId="0">
      <selection activeCell="D12" sqref="D12:I12"/>
    </sheetView>
  </sheetViews>
  <sheetFormatPr defaultRowHeight="15"/>
  <cols>
    <col min="1" max="1" width="29.7109375" customWidth="1"/>
    <col min="2" max="2" width="15" hidden="1" customWidth="1"/>
    <col min="3" max="7" width="15" style="1" hidden="1" customWidth="1"/>
    <col min="8" max="9" width="15" style="1" customWidth="1"/>
    <col min="10" max="10" width="27.85546875" customWidth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 s="1" customFormat="1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 s="1" customFormat="1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 s="1" customFormat="1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 s="1" customFormat="1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s="1" customFormat="1" ht="15.75" thickBot="1">
      <c r="A8" s="5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f>'[1]INVESTMENTS '!$F$19</f>
        <v>3273645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f>'[1]INVESTMENTS '!$F$21</f>
        <v>106495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3380140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s="1" customFormat="1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s="1" customFormat="1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2639658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2639658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A12:C12"/>
    <mergeCell ref="B6:C6"/>
    <mergeCell ref="D6:E6"/>
    <mergeCell ref="F6:G6"/>
    <mergeCell ref="H6:I6"/>
    <mergeCell ref="D12:I12"/>
  </mergeCells>
  <pageMargins left="0.7" right="0.7" top="0.75" bottom="0.75" header="0.3" footer="0.3"/>
  <pageSetup scale="41" orientation="landscape" r:id="rId1"/>
  <ignoredErrors>
    <ignoredError sqref="D16:F16 H11:I11 H16:I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3"/>
  <sheetViews>
    <sheetView rightToLeft="1" view="pageBreakPreview" zoomScale="85" zoomScaleNormal="85" zoomScaleSheetLayoutView="85" workbookViewId="0">
      <selection activeCell="H13" sqref="H13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f>'[1]INVESTMENTS '!$C$19</f>
        <v>2106091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f>'[1]INVESTMENTS '!$C$21</f>
        <v>101062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2207153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2223819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1058035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3281854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3"/>
  <sheetViews>
    <sheetView rightToLeft="1" view="pageBreakPreview" zoomScale="85" zoomScaleNormal="85" zoomScaleSheetLayoutView="85" workbookViewId="0">
      <selection activeCell="H15" sqref="H15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1861125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289297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2150422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0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rightToLeft="1" view="pageBreakPreview" zoomScaleNormal="85" zoomScaleSheetLayoutView="100" workbookViewId="0">
      <selection activeCell="I11" sqref="H11:I11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1188398.5</v>
      </c>
      <c r="I9" s="10">
        <v>327452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418198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1606596.5</v>
      </c>
      <c r="I11" s="21">
        <f>I10+I9</f>
        <v>327452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0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3"/>
  <sheetViews>
    <sheetView rightToLeft="1" view="pageBreakPreview" zoomScaleNormal="85" zoomScaleSheetLayoutView="100" workbookViewId="0">
      <selection activeCell="I11" sqref="H11:I11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f>1845574.8-65550</f>
        <v>1780024.8</v>
      </c>
      <c r="I9" s="10">
        <v>90095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67754.95</v>
      </c>
      <c r="I10" s="12"/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1847779.75</v>
      </c>
      <c r="I11" s="21">
        <f>I10+I9</f>
        <v>90095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2981077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2981077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3"/>
  <sheetViews>
    <sheetView rightToLeft="1" view="pageBreakPreview" zoomScale="112" zoomScaleNormal="85" zoomScaleSheetLayoutView="112" workbookViewId="0">
      <selection activeCell="I11" sqref="H11:I11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211850</v>
      </c>
      <c r="I9" s="10">
        <f>3633380-588</f>
        <v>3632792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846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212696</v>
      </c>
      <c r="I11" s="21">
        <f>I10+I9</f>
        <v>3632792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0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3"/>
  <sheetViews>
    <sheetView rightToLeft="1" view="pageBreakPreview" zoomScale="112" zoomScaleNormal="85" zoomScaleSheetLayoutView="112" workbookViewId="0">
      <selection activeCell="H11" sqref="H11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3522908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62727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3585635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0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3"/>
  <sheetViews>
    <sheetView rightToLeft="1" view="pageBreakPreview" zoomScale="112" zoomScaleNormal="85" zoomScaleSheetLayoutView="112" workbookViewId="0">
      <selection activeCell="H10" sqref="H10"/>
    </sheetView>
  </sheetViews>
  <sheetFormatPr defaultRowHeight="15"/>
  <cols>
    <col min="1" max="1" width="29.7109375" style="1" customWidth="1"/>
    <col min="2" max="7" width="15" style="1" hidden="1" customWidth="1"/>
    <col min="8" max="9" width="15" style="1" customWidth="1"/>
    <col min="10" max="10" width="27.85546875" style="1" customWidth="1"/>
    <col min="11" max="16384" width="9.140625" style="1"/>
  </cols>
  <sheetData>
    <row r="1" spans="1:10">
      <c r="A1" s="16" t="s">
        <v>20</v>
      </c>
      <c r="B1" s="16"/>
      <c r="C1" s="16"/>
      <c r="D1" s="16"/>
      <c r="E1" s="16"/>
      <c r="F1" s="16"/>
      <c r="G1" s="16"/>
      <c r="H1" s="29"/>
      <c r="I1" s="16"/>
    </row>
    <row r="2" spans="1:10">
      <c r="A2" s="16" t="s">
        <v>25</v>
      </c>
      <c r="B2" s="16"/>
      <c r="C2" s="16"/>
      <c r="D2" s="16"/>
      <c r="E2" s="16"/>
      <c r="F2" s="16"/>
      <c r="G2" s="16"/>
      <c r="H2" s="16"/>
      <c r="I2" s="16"/>
      <c r="J2" s="16" t="s">
        <v>26</v>
      </c>
    </row>
    <row r="3" spans="1:10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 t="s">
        <v>22</v>
      </c>
    </row>
    <row r="4" spans="1:10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ht="15.75" thickBot="1">
      <c r="A5" s="16" t="s">
        <v>7</v>
      </c>
      <c r="B5" s="16"/>
      <c r="C5" s="16"/>
      <c r="D5" s="16"/>
      <c r="E5" s="16"/>
      <c r="F5" s="16"/>
      <c r="G5" s="16"/>
      <c r="H5" s="16"/>
      <c r="I5" s="16"/>
      <c r="J5" s="16" t="s">
        <v>17</v>
      </c>
    </row>
    <row r="6" spans="1:10" ht="15.75" thickBot="1">
      <c r="A6" s="2" t="s">
        <v>4</v>
      </c>
      <c r="B6" s="56" t="s">
        <v>29</v>
      </c>
      <c r="C6" s="56"/>
      <c r="D6" s="56" t="s">
        <v>31</v>
      </c>
      <c r="E6" s="56"/>
      <c r="F6" s="56" t="s">
        <v>32</v>
      </c>
      <c r="G6" s="56"/>
      <c r="H6" s="56" t="s">
        <v>30</v>
      </c>
      <c r="I6" s="56"/>
      <c r="J6" s="2" t="s">
        <v>10</v>
      </c>
    </row>
    <row r="7" spans="1:10">
      <c r="A7" s="3"/>
      <c r="B7" s="4" t="s">
        <v>5</v>
      </c>
      <c r="C7" s="4" t="s">
        <v>6</v>
      </c>
      <c r="D7" s="4" t="s">
        <v>5</v>
      </c>
      <c r="E7" s="4" t="s">
        <v>6</v>
      </c>
      <c r="F7" s="4" t="s">
        <v>5</v>
      </c>
      <c r="G7" s="4" t="s">
        <v>6</v>
      </c>
      <c r="H7" s="4" t="s">
        <v>5</v>
      </c>
      <c r="I7" s="4" t="s">
        <v>6</v>
      </c>
      <c r="J7" s="4"/>
    </row>
    <row r="8" spans="1:10" ht="15.75" thickBot="1">
      <c r="A8" s="7"/>
      <c r="B8" s="7"/>
      <c r="C8" s="7"/>
      <c r="D8" s="7"/>
      <c r="E8" s="7"/>
      <c r="F8" s="7"/>
      <c r="G8" s="7"/>
      <c r="H8" s="7" t="s">
        <v>18</v>
      </c>
      <c r="I8" s="7" t="s">
        <v>19</v>
      </c>
    </row>
    <row r="9" spans="1:10">
      <c r="A9" s="9" t="s">
        <v>0</v>
      </c>
      <c r="B9" s="10"/>
      <c r="C9" s="10"/>
      <c r="D9" s="10"/>
      <c r="E9" s="10"/>
      <c r="F9" s="10"/>
      <c r="G9" s="10"/>
      <c r="H9" s="10">
        <v>202252.94</v>
      </c>
      <c r="I9" s="10">
        <v>0</v>
      </c>
      <c r="J9" s="3" t="s">
        <v>11</v>
      </c>
    </row>
    <row r="10" spans="1:10" ht="15.75" thickBot="1">
      <c r="A10" s="11" t="s">
        <v>1</v>
      </c>
      <c r="B10" s="12"/>
      <c r="C10" s="12"/>
      <c r="D10" s="12"/>
      <c r="E10" s="12"/>
      <c r="F10" s="12"/>
      <c r="G10" s="12"/>
      <c r="H10" s="12">
        <v>0</v>
      </c>
      <c r="I10" s="12">
        <v>0</v>
      </c>
      <c r="J10" s="6" t="s">
        <v>12</v>
      </c>
    </row>
    <row r="11" spans="1:10" ht="17.25" customHeight="1" thickBot="1">
      <c r="A11" s="20" t="s">
        <v>2</v>
      </c>
      <c r="B11" s="21"/>
      <c r="C11" s="21"/>
      <c r="D11" s="21"/>
      <c r="E11" s="21"/>
      <c r="F11" s="21"/>
      <c r="G11" s="21"/>
      <c r="H11" s="21">
        <f>H10+H9</f>
        <v>202252.94</v>
      </c>
      <c r="I11" s="21">
        <f>I10+I9</f>
        <v>0</v>
      </c>
      <c r="J11" s="22" t="s">
        <v>13</v>
      </c>
    </row>
    <row r="12" spans="1:10" ht="15.75" thickBot="1">
      <c r="A12" s="59" t="s">
        <v>3</v>
      </c>
      <c r="B12" s="59"/>
      <c r="C12" s="59"/>
      <c r="D12" s="60"/>
      <c r="E12" s="60"/>
      <c r="F12" s="60"/>
      <c r="G12" s="60"/>
      <c r="H12" s="60"/>
      <c r="I12" s="60"/>
      <c r="J12" s="8" t="s">
        <v>14</v>
      </c>
    </row>
    <row r="13" spans="1:10" ht="16.5" customHeight="1">
      <c r="A13" s="9" t="s">
        <v>8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" t="s">
        <v>15</v>
      </c>
    </row>
    <row r="14" spans="1:10" ht="16.5" customHeight="1">
      <c r="A14" s="11" t="s">
        <v>23</v>
      </c>
      <c r="B14" s="12"/>
      <c r="C14" s="12"/>
      <c r="D14" s="12"/>
      <c r="E14" s="12"/>
      <c r="F14" s="12"/>
      <c r="G14" s="12"/>
      <c r="H14" s="12">
        <v>0</v>
      </c>
      <c r="I14" s="12">
        <v>0</v>
      </c>
      <c r="J14" s="6" t="s">
        <v>24</v>
      </c>
    </row>
    <row r="15" spans="1:10" ht="16.5" customHeight="1" thickBot="1">
      <c r="A15" s="13" t="s">
        <v>9</v>
      </c>
      <c r="B15" s="14"/>
      <c r="C15" s="14"/>
      <c r="D15" s="14"/>
      <c r="E15" s="14"/>
      <c r="F15" s="14"/>
      <c r="G15" s="14"/>
      <c r="H15" s="14">
        <v>0</v>
      </c>
      <c r="I15" s="14">
        <v>0</v>
      </c>
      <c r="J15" s="15" t="s">
        <v>16</v>
      </c>
    </row>
    <row r="16" spans="1:10" ht="21" customHeight="1" thickBot="1">
      <c r="A16" s="17" t="s">
        <v>2</v>
      </c>
      <c r="B16" s="18">
        <f>SUM(B14:B15)</f>
        <v>0</v>
      </c>
      <c r="C16" s="18">
        <v>0</v>
      </c>
      <c r="D16" s="18">
        <f>SUM(D13:D15)</f>
        <v>0</v>
      </c>
      <c r="E16" s="18">
        <v>0</v>
      </c>
      <c r="F16" s="18">
        <f>F15+F14+F13</f>
        <v>0</v>
      </c>
      <c r="G16" s="18">
        <v>0</v>
      </c>
      <c r="H16" s="18">
        <f>H15+H14+H13</f>
        <v>0</v>
      </c>
      <c r="I16" s="18">
        <f>I15+I14+I13</f>
        <v>0</v>
      </c>
      <c r="J16" s="19" t="s">
        <v>13</v>
      </c>
    </row>
    <row r="17" spans="1:10" ht="15.75" customHeight="1">
      <c r="H17" s="23"/>
    </row>
    <row r="18" spans="1:10" s="26" customFormat="1" ht="21.75" customHeight="1">
      <c r="A18" s="24" t="s">
        <v>27</v>
      </c>
      <c r="B18" s="25"/>
      <c r="C18" s="25"/>
      <c r="D18" s="25"/>
      <c r="E18" s="25"/>
      <c r="G18" s="27"/>
      <c r="H18" s="27"/>
      <c r="I18" s="27"/>
      <c r="J18" s="27" t="s">
        <v>28</v>
      </c>
    </row>
    <row r="19" spans="1:10">
      <c r="G19" s="23"/>
    </row>
    <row r="22" spans="1:10">
      <c r="A22" s="28"/>
      <c r="B22" s="28"/>
      <c r="C22" s="28"/>
      <c r="D22" s="28"/>
      <c r="E22" s="28"/>
      <c r="F22" s="28"/>
      <c r="G22" s="28"/>
      <c r="H22" s="28"/>
      <c r="I22" s="28"/>
    </row>
    <row r="23" spans="1:10">
      <c r="A23" s="28"/>
      <c r="B23" s="28"/>
      <c r="C23" s="28"/>
      <c r="D23" s="28"/>
      <c r="E23" s="28"/>
      <c r="F23" s="28"/>
      <c r="G23" s="28"/>
      <c r="H23" s="28"/>
      <c r="I23" s="28"/>
    </row>
  </sheetData>
  <mergeCells count="6">
    <mergeCell ref="B6:C6"/>
    <mergeCell ref="D6:E6"/>
    <mergeCell ref="F6:G6"/>
    <mergeCell ref="H6:I6"/>
    <mergeCell ref="A12:C12"/>
    <mergeCell ref="D12:I12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بيانات مالية" ma:contentTypeID="0x010100F11D0E12AAEC9D4586774B60ADC3CE0A0007FCD6F77F5B014F8B68F4DE682B7513" ma:contentTypeVersion="8" ma:contentTypeDescription="" ma:contentTypeScope="" ma:versionID="039ff6a22e9bfa7fd741e40120c53f65">
  <xsd:schema xmlns:xsd="http://www.w3.org/2001/XMLSchema" xmlns:xs="http://www.w3.org/2001/XMLSchema" xmlns:p="http://schemas.microsoft.com/office/2006/metadata/properties" xmlns:ns3="e5519edd-6e5c-4c8e-9e68-071069904cd2" xmlns:ns4="28b48644-d195-48c1-826e-a838468512de" targetNamespace="http://schemas.microsoft.com/office/2006/metadata/properties" ma:root="true" ma:fieldsID="344d15212f8afb19a15e870e7dd72819" ns3:_="" ns4:_="">
    <xsd:import namespace="e5519edd-6e5c-4c8e-9e68-071069904cd2"/>
    <xsd:import namespace="28b48644-d195-48c1-826e-a838468512d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19edd-6e5c-4c8e-9e68-071069904cd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48644-d195-48c1-826e-a838468512d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11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B62F259-E2CA-4BDD-9F77-C3D10D90C9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519edd-6e5c-4c8e-9e68-071069904cd2"/>
    <ds:schemaRef ds:uri="28b48644-d195-48c1-826e-a838468512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980DEF-27BC-4C81-ACED-C87C954C988B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e5519edd-6e5c-4c8e-9e68-071069904cd2"/>
    <ds:schemaRef ds:uri="http://purl.org/dc/dcmitype/"/>
    <ds:schemaRef ds:uri="http://schemas.openxmlformats.org/package/2006/metadata/core-properties"/>
    <ds:schemaRef ds:uri="28b48644-d195-48c1-826e-a838468512de"/>
  </ds:schemaRefs>
</ds:datastoreItem>
</file>

<file path=customXml/itemProps3.xml><?xml version="1.0" encoding="utf-8"?>
<ds:datastoreItem xmlns:ds="http://schemas.openxmlformats.org/officeDocument/2006/customXml" ds:itemID="{92EF806A-2DD3-48A5-8B09-77B9663F7B3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BAC01A3-F373-4C81-AFE8-130BBE1A725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4598FA1-6A84-47F8-95F9-FBBDBF0A933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مجموع</vt:lpstr>
      <vt:lpstr>عالمية</vt:lpstr>
      <vt:lpstr>مشرق</vt:lpstr>
      <vt:lpstr>تمكين</vt:lpstr>
      <vt:lpstr>وطنية</vt:lpstr>
      <vt:lpstr>ترست</vt:lpstr>
      <vt:lpstr>اليكو</vt:lpstr>
      <vt:lpstr>التكافل</vt:lpstr>
      <vt:lpstr>رهن</vt:lpstr>
      <vt:lpstr>فلسطين</vt:lpstr>
      <vt:lpstr>اهلية</vt:lpstr>
      <vt:lpstr>التكافل!Print_Area</vt:lpstr>
      <vt:lpstr>اليكو!Print_Area</vt:lpstr>
      <vt:lpstr>اهلية!Print_Area</vt:lpstr>
      <vt:lpstr>ترست!Print_Area</vt:lpstr>
      <vt:lpstr>تمكين!Print_Area</vt:lpstr>
      <vt:lpstr>رهن!Print_Area</vt:lpstr>
      <vt:lpstr>عالمية!Print_Area</vt:lpstr>
      <vt:lpstr>فلسطين!Print_Area</vt:lpstr>
      <vt:lpstr>مجموع!Print_Area</vt:lpstr>
      <vt:lpstr>مشرق!Print_Area</vt:lpstr>
      <vt:lpstr>وطنية!Print_Area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Cas_and_cas_equ_2018_RD</dc:title>
  <dc:creator>user-laptop</dc:creator>
  <cp:lastModifiedBy>Baker Saleh</cp:lastModifiedBy>
  <cp:lastPrinted>2020-12-02T10:43:54Z</cp:lastPrinted>
  <dcterms:created xsi:type="dcterms:W3CDTF">2012-09-04T20:38:42Z</dcterms:created>
  <dcterms:modified xsi:type="dcterms:W3CDTF">2022-05-15T07:59:36Z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MCTET7URAYYM-123422113-173</vt:lpwstr>
  </property>
  <property fmtid="{D5CDD505-2E9C-101B-9397-08002B2CF9AE}" pid="3" name="_dlc_DocIdItemGuid">
    <vt:lpwstr>c8b5220f-94d8-480c-9bd0-f74648781077</vt:lpwstr>
  </property>
  <property fmtid="{D5CDD505-2E9C-101B-9397-08002B2CF9AE}" pid="4" name="_dlc_DocIdUrl">
    <vt:lpwstr>https://bms.pcma.ps/Rsearches/Statistics/_layouts/15/DocIdRedir.aspx?ID=MCTET7URAYYM-123422113-173, MCTET7URAYYM-123422113-173</vt:lpwstr>
  </property>
</Properties>
</file>