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تأمين\2021\احصائيات التأمين Q4-2021\الاحصائية النهائية\البيانات المالية\"/>
    </mc:Choice>
  </mc:AlternateContent>
  <xr:revisionPtr revIDLastSave="0" documentId="13_ncr:1_{E3571DE2-72AD-4798-AC0A-5933C90CB1B8}" xr6:coauthVersionLast="36" xr6:coauthVersionMax="36" xr10:uidLastSave="{00000000-0000-0000-0000-000000000000}"/>
  <bookViews>
    <workbookView xWindow="0" yWindow="0" windowWidth="24000" windowHeight="9885" xr2:uid="{00000000-000D-0000-FFFF-FFFF00000000}"/>
  </bookViews>
  <sheets>
    <sheet name="Agg_BS" sheetId="1" r:id="rId1"/>
  </sheets>
  <definedNames>
    <definedName name="_xlnm.Print_Area" localSheetId="0">Agg_BS!$A$1:$G$95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F80" i="1"/>
  <c r="F73" i="1"/>
  <c r="D67" i="1"/>
  <c r="E67" i="1"/>
  <c r="F67" i="1"/>
  <c r="C67" i="1"/>
  <c r="D57" i="1"/>
  <c r="E57" i="1"/>
  <c r="F57" i="1"/>
  <c r="C18" i="1"/>
  <c r="D18" i="1"/>
  <c r="E18" i="1"/>
  <c r="F18" i="1"/>
  <c r="C28" i="1"/>
  <c r="D28" i="1"/>
  <c r="D42" i="1" s="1"/>
  <c r="D43" i="1" s="1"/>
  <c r="E28" i="1"/>
  <c r="E42" i="1" s="1"/>
  <c r="E43" i="1" s="1"/>
  <c r="F28" i="1"/>
  <c r="F42" i="1" s="1"/>
  <c r="F43" i="1" s="1"/>
  <c r="C42" i="1"/>
  <c r="C43" i="1" s="1"/>
  <c r="F81" i="1" l="1"/>
  <c r="F92" i="1" s="1"/>
  <c r="F93" i="1" s="1"/>
  <c r="E80" i="1"/>
  <c r="E73" i="1"/>
  <c r="E81" i="1" l="1"/>
  <c r="E92" i="1" s="1"/>
  <c r="E93" i="1"/>
  <c r="D80" i="1" l="1"/>
  <c r="D73" i="1"/>
  <c r="D81" i="1" l="1"/>
  <c r="D92" i="1" s="1"/>
  <c r="D93" i="1" s="1"/>
  <c r="C80" i="1"/>
  <c r="C73" i="1"/>
  <c r="C81" i="1" l="1"/>
  <c r="C92" i="1" s="1"/>
  <c r="C93" i="1" s="1"/>
</calcChain>
</file>

<file path=xl/sharedStrings.xml><?xml version="1.0" encoding="utf-8"?>
<sst xmlns="http://schemas.openxmlformats.org/spreadsheetml/2006/main" count="184" uniqueCount="180">
  <si>
    <t>الموجودات غير المتداولة</t>
  </si>
  <si>
    <t>Non-current assets</t>
  </si>
  <si>
    <t>عقارات والات ومعدات بالصافي</t>
  </si>
  <si>
    <t>Net property, plant and equipment</t>
  </si>
  <si>
    <t>استثمارات عقارية</t>
  </si>
  <si>
    <t>Real estate investments</t>
  </si>
  <si>
    <t>مساهمات في شركات حليفة</t>
  </si>
  <si>
    <t>Contributions in affiliated companies</t>
  </si>
  <si>
    <t>قروض لجهات ذات علاقة</t>
  </si>
  <si>
    <t>Loans for related parties</t>
  </si>
  <si>
    <t>استثمارات مالية متوفرة للبيع</t>
  </si>
  <si>
    <t>Financial investments available for sale</t>
  </si>
  <si>
    <t>استثمارات مالية محتفظ بها لتاريخ الاستحقاق</t>
  </si>
  <si>
    <t>Financial investments holding to maturity</t>
  </si>
  <si>
    <t>شيكات برسم التحصيل تستحق بعد 12 شهر</t>
  </si>
  <si>
    <t>Cheques under collections (due after more than 12 months)</t>
  </si>
  <si>
    <t>ودائع مقيدة السحب مربوطة لامر</t>
  </si>
  <si>
    <t>Restricted deposits</t>
  </si>
  <si>
    <t>حق إستخدام الأصول - الجزء طويل الأجل</t>
  </si>
  <si>
    <t>Right of use assets - Long term</t>
  </si>
  <si>
    <t>موجودات مالية بالكلفة المطفأة</t>
  </si>
  <si>
    <t xml:space="preserve">Financial assets carried at amortized cost </t>
  </si>
  <si>
    <t>موجودات غير ملموسة</t>
  </si>
  <si>
    <t>Intangible assets</t>
  </si>
  <si>
    <t>مجموع الموجودات غير المتداولة</t>
  </si>
  <si>
    <t>Total Non- current assets</t>
  </si>
  <si>
    <t>الموجودات المتداولة</t>
  </si>
  <si>
    <t>Current assets</t>
  </si>
  <si>
    <t>سندات بالقيمة العادلة</t>
  </si>
  <si>
    <t>Fair value bonds</t>
  </si>
  <si>
    <t>استثمارات مالية للمتاجرة</t>
  </si>
  <si>
    <t>Financial investments for trading</t>
  </si>
  <si>
    <t>موجودات عقود التامين، اخطار سارية مركبات</t>
  </si>
  <si>
    <t>Insurance policies, current risk- motor</t>
  </si>
  <si>
    <t>موجودات عقود التامين، اخطار سارية تأمينات عامة</t>
  </si>
  <si>
    <t>Insurance policies, current risk- non-life</t>
  </si>
  <si>
    <t>موجودات عقود التامين، ادعاءات مبلغ عنها مركبات</t>
  </si>
  <si>
    <t>Insurance policies, reported claims- motor</t>
  </si>
  <si>
    <t>موجودات عقود التامين، ادعاءات مبلغ عنها تامينات عامة</t>
  </si>
  <si>
    <t>Insurance policies, reported claims- non-life</t>
  </si>
  <si>
    <t>موجودات عقود التامين على الحياة</t>
  </si>
  <si>
    <t>Insurance policies- life</t>
  </si>
  <si>
    <t>مجموع موجودات عقود التأمين</t>
  </si>
  <si>
    <t>Total insurance policies</t>
  </si>
  <si>
    <t>ذمم شركات التامين واعادة التامين</t>
  </si>
  <si>
    <t>Accounts receivable for insurance &amp; reinsurance companies</t>
  </si>
  <si>
    <t>الذمم المدينة</t>
  </si>
  <si>
    <t>Accounts receivable</t>
  </si>
  <si>
    <t>(مخصص ذمم مدينة)</t>
  </si>
  <si>
    <t>(Provision for accounts receivable)</t>
  </si>
  <si>
    <t>ذمم مدينة بالصافي</t>
  </si>
  <si>
    <t>Accounts receivable, net</t>
  </si>
  <si>
    <t>ارصدة مدينة اخرى</t>
  </si>
  <si>
    <t>Other accounts receivable</t>
  </si>
  <si>
    <t>شيكات برسم التحصيل تستحق خلال سنة</t>
  </si>
  <si>
    <t>Cheques under collections (due within 12 months)</t>
  </si>
  <si>
    <t>ودائع بنكية</t>
  </si>
  <si>
    <t>Bank deposits</t>
  </si>
  <si>
    <t>النقد في البنوك والصناديق</t>
  </si>
  <si>
    <t>Cash and cash equivalent</t>
  </si>
  <si>
    <t>استثمارات عقارية متداولة</t>
  </si>
  <si>
    <t>Investment Real Estate</t>
  </si>
  <si>
    <t>حق إستخدام الأصول - الجزء قصير الأجل</t>
  </si>
  <si>
    <t>Right of use assets - Short term</t>
  </si>
  <si>
    <t>مجموع الموجودات المتداولة</t>
  </si>
  <si>
    <t xml:space="preserve">Total current assets </t>
  </si>
  <si>
    <t xml:space="preserve">مجموع الموجودات </t>
  </si>
  <si>
    <t>Total assets</t>
  </si>
  <si>
    <t>حقوق الملكية والمطلوبات</t>
  </si>
  <si>
    <t>Shareholder's equity and liabilities</t>
  </si>
  <si>
    <t>حقوق الملكية</t>
  </si>
  <si>
    <t>Shareholder's equity</t>
  </si>
  <si>
    <t xml:space="preserve">راس المال المدفوع </t>
  </si>
  <si>
    <t>Paid-up capital</t>
  </si>
  <si>
    <t>احتياطي اجباري</t>
  </si>
  <si>
    <t>Statutory reserve</t>
  </si>
  <si>
    <t>احتياطي اختياري</t>
  </si>
  <si>
    <t>Optional reserve</t>
  </si>
  <si>
    <t xml:space="preserve">علاوة ( خصم ) الاصدار </t>
  </si>
  <si>
    <t>Issuance premium (discount)</t>
  </si>
  <si>
    <t xml:space="preserve">التغير المتراكم في القيمة العادلة </t>
  </si>
  <si>
    <t>Cumulative change in fair value</t>
  </si>
  <si>
    <t>فروقات ترجمة العملات الاجنبية</t>
  </si>
  <si>
    <t>Changes in foreign currency exchange</t>
  </si>
  <si>
    <t>ارباح ( خسائر) مجمعة</t>
  </si>
  <si>
    <t>Retained earnings (losses)</t>
  </si>
  <si>
    <t>حقوق جهات غير مسيطرة</t>
  </si>
  <si>
    <t>Minority interest</t>
  </si>
  <si>
    <t>اسهم خزينة</t>
  </si>
  <si>
    <t>Treasury stocks</t>
  </si>
  <si>
    <t>حساب المركز الرئيسي</t>
  </si>
  <si>
    <t>Head office current account</t>
  </si>
  <si>
    <t>مجموع حقوق الملكية</t>
  </si>
  <si>
    <t>Total shareholder's equity</t>
  </si>
  <si>
    <t>فائض مشتركي صندوق التكافل</t>
  </si>
  <si>
    <t>Surplus of Takaful fund subscribers</t>
  </si>
  <si>
    <t>المطلوبات غير المتداولة</t>
  </si>
  <si>
    <t>Non-current liabilities</t>
  </si>
  <si>
    <t>مخصص نهاية خدمة ومنافع الموظفين</t>
  </si>
  <si>
    <t>Provision for end of services benefits</t>
  </si>
  <si>
    <t xml:space="preserve">ذمم دائنة طويلة الاجل </t>
  </si>
  <si>
    <t>Long term accounts payable</t>
  </si>
  <si>
    <t>Lease liabilities - Long term</t>
  </si>
  <si>
    <t xml:space="preserve">قروض طويلة الاجل </t>
  </si>
  <si>
    <t>Long term loans</t>
  </si>
  <si>
    <t>Deferred Tax Liabilities-Long Term</t>
  </si>
  <si>
    <t>مجموع مطلوبات غير المتداولة</t>
  </si>
  <si>
    <t>Total non-current liabilities</t>
  </si>
  <si>
    <t>المطلوبات  المتداولة</t>
  </si>
  <si>
    <t>Current liabilities</t>
  </si>
  <si>
    <t>مطلوبات عقود التأمين</t>
  </si>
  <si>
    <t>Insurance policies liabilities</t>
  </si>
  <si>
    <t>احتياطي اخطار سارية، مركبات</t>
  </si>
  <si>
    <t>Current risks reserve, motor</t>
  </si>
  <si>
    <t>احتياطي اخطار سارية، تامينات عامة</t>
  </si>
  <si>
    <t>Current risks reserve, non-life</t>
  </si>
  <si>
    <t>الاحتياطي الحسابي، تأمينات الحياه</t>
  </si>
  <si>
    <t>Mathematical reserve, life</t>
  </si>
  <si>
    <t>المجموع</t>
  </si>
  <si>
    <t xml:space="preserve">Total  </t>
  </si>
  <si>
    <t>احتياطي ادعاءات تحت التسوية  مبلغ  عنها، الزامي مركبات</t>
  </si>
  <si>
    <t>Outstanding reported claims reserve, motor (compulsory)</t>
  </si>
  <si>
    <t>احتياطي ادعاءات تحت التسوية  مبلغ عنها، مادي مركبات</t>
  </si>
  <si>
    <t>Outstanding reported claims reserve, motor (TP)</t>
  </si>
  <si>
    <t>احتياطي ادعاءات مبلغ  عنها، تامينات عامة</t>
  </si>
  <si>
    <t>Outstanding claims reserve, non-life</t>
  </si>
  <si>
    <t xml:space="preserve">احتياطي ادعاءات غير مبلغ عنها </t>
  </si>
  <si>
    <t>Unreported outstanding claims reserve</t>
  </si>
  <si>
    <t>احتياطي ادعاءات، تامينات الحياة</t>
  </si>
  <si>
    <t>Claims reserve, life</t>
  </si>
  <si>
    <t>Total</t>
  </si>
  <si>
    <t>مجموع المطلوبات المتداولة (عقود تأمين)</t>
  </si>
  <si>
    <t>Total current liabilities (insurance policies)</t>
  </si>
  <si>
    <t>الذمم الدائنة</t>
  </si>
  <si>
    <t>Accounts payable</t>
  </si>
  <si>
    <t xml:space="preserve">Accounts payable for insurance &amp; reinsurance companies </t>
  </si>
  <si>
    <t xml:space="preserve">مطلوبات ضريبة مؤجلة - قصيرة الاجل </t>
  </si>
  <si>
    <t>قروض قصيرة الأجل</t>
  </si>
  <si>
    <t>Short term loans</t>
  </si>
  <si>
    <t>مصاريف مستحقة</t>
  </si>
  <si>
    <t>Accrued expenses</t>
  </si>
  <si>
    <t>مخصصات اخرى</t>
  </si>
  <si>
    <t>Other provisions</t>
  </si>
  <si>
    <t>ارصدة دائنة اخرى</t>
  </si>
  <si>
    <t>Other accounts payable</t>
  </si>
  <si>
    <t>بنوك دائنه</t>
  </si>
  <si>
    <t>Accounts payable, banks</t>
  </si>
  <si>
    <t>شيكات اجلة الدفع</t>
  </si>
  <si>
    <t>Deferred cheques</t>
  </si>
  <si>
    <t>Lease liabilities - Short term</t>
  </si>
  <si>
    <t xml:space="preserve">مجموع المطلوبات المتداولة  </t>
  </si>
  <si>
    <t>Total current liabilities</t>
  </si>
  <si>
    <t>مجموع حقوق الملكية والمطلوبات</t>
  </si>
  <si>
    <t>Total shareholder's equity and liabilities</t>
  </si>
  <si>
    <t>البيان</t>
  </si>
  <si>
    <t>Description</t>
  </si>
  <si>
    <t>إلتزامات إيجار - الجزء طويل الأجل</t>
  </si>
  <si>
    <t xml:space="preserve">مطلوبات ضريبة مؤجلة- طويلة  الأجل </t>
  </si>
  <si>
    <t>إلتزامات إيجار - الجزء قصير الأجل</t>
  </si>
  <si>
    <t>موجودات مالية بالكلفة المطفأة - قصيرة الأجل</t>
  </si>
  <si>
    <t>موجودات ضريبية مؤجلة - قصيرة الأجل</t>
  </si>
  <si>
    <t>Financial assets carried at amortized cost - Short term</t>
  </si>
  <si>
    <t>Deferred tax assets - Short term</t>
  </si>
  <si>
    <t>* الاحصائيات لا تشمل البيانات المالية لشركة المجموعه الاهلية للتامين</t>
  </si>
  <si>
    <t xml:space="preserve">موجودات عقود التامين ، ادعاءات غير مبلغ عنها </t>
  </si>
  <si>
    <t>Insurance policies, claims IBNR</t>
  </si>
  <si>
    <t>صافي المشاركات والاستردادات</t>
  </si>
  <si>
    <t>Deductibles and Recoveries, Net</t>
  </si>
  <si>
    <t>موجودات ضريبة مؤجلة - طويلة الأجل</t>
  </si>
  <si>
    <t>ارصدة مدينة اخرى - غير متداولة</t>
  </si>
  <si>
    <t>المركز المالي لقطاع التامين الفلسطيني كما في:- 
العملة: (دولار أمريكي)*</t>
  </si>
  <si>
    <t>Aggregate balance sheet as it is on:-
Currency: (US Dollar)*</t>
  </si>
  <si>
    <t>31/3/2021</t>
  </si>
  <si>
    <t>30/6/2021</t>
  </si>
  <si>
    <t>30/9/2021</t>
  </si>
  <si>
    <t>31/12/2021</t>
  </si>
  <si>
    <t>Other accounts receivable - Non-current</t>
  </si>
  <si>
    <t>Deferred tax assets - Long term</t>
  </si>
  <si>
    <t>Deferred Tax Liabilities - Short Term</t>
  </si>
  <si>
    <t xml:space="preserve">* Statistics does not include financial statement of the Ahlia Insurance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</si>
</sst>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0"/>
      <color rgb="FF5A4573"/>
      <name val="Arial Body"/>
      <charset val="178"/>
    </font>
    <font>
      <sz val="11"/>
      <color rgb="FF5A4573"/>
      <name val="Arial Body"/>
      <charset val="178"/>
    </font>
    <font>
      <b/>
      <sz val="11"/>
      <color rgb="FF5A4573"/>
      <name val="Arial Body"/>
      <charset val="178"/>
    </font>
    <font>
      <b/>
      <sz val="11"/>
      <color rgb="FF5A4573"/>
      <name val="Arial Body"/>
    </font>
    <font>
      <sz val="11"/>
      <color theme="1"/>
      <name val="Calibri"/>
      <family val="2"/>
      <scheme val="minor"/>
    </font>
    <font>
      <sz val="10"/>
      <color rgb="FF5A4573"/>
      <name val="Calibri"/>
      <family val="2"/>
      <scheme val="minor"/>
    </font>
    <font>
      <sz val="11"/>
      <color rgb="FF5A4573"/>
      <name val="Arial Body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/>
      <bottom style="medium">
        <color rgb="FF5A4573"/>
      </bottom>
      <diagonal/>
    </border>
    <border>
      <left/>
      <right/>
      <top style="medium">
        <color rgb="FF5A457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3" fontId="4" fillId="2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readingOrder="1"/>
    </xf>
    <xf numFmtId="3" fontId="2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5" fontId="0" fillId="0" borderId="0" xfId="1" applyNumberFormat="1" applyFont="1"/>
    <xf numFmtId="164" fontId="3" fillId="0" borderId="1" xfId="0" applyNumberFormat="1" applyFont="1" applyFill="1" applyBorder="1" applyAlignment="1" applyProtection="1">
      <alignment horizontal="center"/>
    </xf>
    <xf numFmtId="0" fontId="1" fillId="0" borderId="2" xfId="0" applyFont="1" applyBorder="1" applyAlignment="1"/>
    <xf numFmtId="164" fontId="3" fillId="0" borderId="1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 readingOrder="1"/>
    </xf>
    <xf numFmtId="0" fontId="2" fillId="2" borderId="0" xfId="0" applyNumberFormat="1" applyFont="1" applyFill="1" applyBorder="1" applyAlignment="1" applyProtection="1">
      <alignment horizontal="left" readingOrder="1"/>
    </xf>
    <xf numFmtId="0" fontId="4" fillId="0" borderId="0" xfId="0" applyNumberFormat="1" applyFont="1" applyFill="1" applyBorder="1" applyAlignment="1" applyProtection="1">
      <alignment horizontal="left" readingOrder="1"/>
    </xf>
    <xf numFmtId="0" fontId="4" fillId="0" borderId="1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3" fontId="0" fillId="0" borderId="0" xfId="0" applyNumberFormat="1"/>
    <xf numFmtId="37" fontId="2" fillId="0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/>
    <xf numFmtId="0" fontId="4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readingOrder="1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right" wrapText="1" readingOrder="2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  <xf numFmtId="43" fontId="2" fillId="2" borderId="0" xfId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/>
    <xf numFmtId="0" fontId="1" fillId="0" borderId="2" xfId="0" applyFont="1" applyBorder="1" applyAlignment="1">
      <alignment wrapText="1" readingOrder="1"/>
    </xf>
    <xf numFmtId="3" fontId="4" fillId="2" borderId="0" xfId="0" applyNumberFormat="1" applyFont="1" applyFill="1" applyBorder="1" applyAlignment="1" applyProtection="1">
      <alignment horizontal="center"/>
    </xf>
    <xf numFmtId="165" fontId="4" fillId="2" borderId="3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A45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97"/>
  <sheetViews>
    <sheetView rightToLeft="1" tabSelected="1" view="pageBreakPreview" topLeftCell="A55" zoomScaleNormal="100" zoomScaleSheetLayoutView="100" workbookViewId="0">
      <selection activeCell="G99" sqref="G99"/>
    </sheetView>
  </sheetViews>
  <sheetFormatPr defaultRowHeight="15"/>
  <cols>
    <col min="1" max="1" width="3.140625" customWidth="1"/>
    <col min="2" max="2" width="44.7109375" bestFit="1" customWidth="1"/>
    <col min="3" max="3" width="17" bestFit="1" customWidth="1"/>
    <col min="4" max="4" width="14.5703125" bestFit="1" customWidth="1"/>
    <col min="5" max="6" width="13.85546875" customWidth="1"/>
    <col min="7" max="7" width="56.85546875" customWidth="1"/>
    <col min="9" max="9" width="11.140625" bestFit="1" customWidth="1"/>
    <col min="10" max="10" width="13.28515625" bestFit="1" customWidth="1"/>
  </cols>
  <sheetData>
    <row r="2" spans="2:10" ht="27" thickBot="1">
      <c r="B2" s="39" t="s">
        <v>170</v>
      </c>
      <c r="C2" s="8"/>
      <c r="D2" s="8"/>
      <c r="E2" s="8"/>
      <c r="F2" s="8"/>
      <c r="G2" s="48" t="s">
        <v>171</v>
      </c>
    </row>
    <row r="3" spans="2:10" ht="15.75" thickBot="1">
      <c r="B3" s="13" t="s">
        <v>154</v>
      </c>
      <c r="C3" s="7" t="s">
        <v>172</v>
      </c>
      <c r="D3" s="7" t="s">
        <v>173</v>
      </c>
      <c r="E3" s="7" t="s">
        <v>174</v>
      </c>
      <c r="F3" s="7" t="s">
        <v>175</v>
      </c>
      <c r="G3" s="9" t="s">
        <v>155</v>
      </c>
    </row>
    <row r="4" spans="2:10">
      <c r="B4" s="14" t="s">
        <v>0</v>
      </c>
      <c r="C4" s="50"/>
      <c r="D4" s="50"/>
      <c r="E4" s="50"/>
      <c r="F4" s="50"/>
      <c r="G4" s="15" t="s">
        <v>1</v>
      </c>
    </row>
    <row r="5" spans="2:10">
      <c r="B5" s="16" t="s">
        <v>2</v>
      </c>
      <c r="C5" s="32">
        <v>46023561</v>
      </c>
      <c r="D5" s="30">
        <v>45962360</v>
      </c>
      <c r="E5" s="30">
        <v>46179329</v>
      </c>
      <c r="F5" s="30">
        <v>45848157</v>
      </c>
      <c r="G5" s="3" t="s">
        <v>3</v>
      </c>
    </row>
    <row r="6" spans="2:10">
      <c r="B6" s="17" t="s">
        <v>4</v>
      </c>
      <c r="C6" s="4">
        <v>87511193</v>
      </c>
      <c r="D6" s="31">
        <v>89735202</v>
      </c>
      <c r="E6" s="31">
        <v>86872942</v>
      </c>
      <c r="F6" s="31">
        <v>90055049</v>
      </c>
      <c r="G6" s="11" t="s">
        <v>5</v>
      </c>
      <c r="J6" s="6"/>
    </row>
    <row r="7" spans="2:10">
      <c r="B7" s="16" t="s">
        <v>6</v>
      </c>
      <c r="C7" s="32">
        <v>11732650</v>
      </c>
      <c r="D7" s="30">
        <v>11823209</v>
      </c>
      <c r="E7" s="30">
        <v>11827879</v>
      </c>
      <c r="F7" s="30">
        <v>11844649</v>
      </c>
      <c r="G7" s="3" t="s">
        <v>7</v>
      </c>
    </row>
    <row r="8" spans="2:10">
      <c r="B8" s="17" t="s">
        <v>8</v>
      </c>
      <c r="C8" s="4">
        <v>340224</v>
      </c>
      <c r="D8" s="31">
        <v>343604</v>
      </c>
      <c r="E8" s="31">
        <v>667172</v>
      </c>
      <c r="F8" s="31">
        <v>338716</v>
      </c>
      <c r="G8" s="11" t="s">
        <v>9</v>
      </c>
    </row>
    <row r="9" spans="2:10">
      <c r="B9" s="16" t="s">
        <v>10</v>
      </c>
      <c r="C9" s="32">
        <v>30533580</v>
      </c>
      <c r="D9" s="30">
        <v>35360218</v>
      </c>
      <c r="E9" s="30">
        <v>36592484</v>
      </c>
      <c r="F9" s="30">
        <v>38327690</v>
      </c>
      <c r="G9" s="3" t="s">
        <v>11</v>
      </c>
    </row>
    <row r="10" spans="2:10">
      <c r="B10" s="17" t="s">
        <v>12</v>
      </c>
      <c r="C10" s="47">
        <v>3423709</v>
      </c>
      <c r="D10" s="47">
        <v>3442629</v>
      </c>
      <c r="E10" s="47">
        <v>3462226</v>
      </c>
      <c r="F10" s="47">
        <v>1666016</v>
      </c>
      <c r="G10" s="11" t="s">
        <v>13</v>
      </c>
    </row>
    <row r="11" spans="2:10">
      <c r="B11" s="16" t="s">
        <v>14</v>
      </c>
      <c r="C11" s="32">
        <v>8631328</v>
      </c>
      <c r="D11" s="30">
        <v>9836700</v>
      </c>
      <c r="E11" s="30">
        <v>13513226</v>
      </c>
      <c r="F11" s="30">
        <v>14349675</v>
      </c>
      <c r="G11" s="3" t="s">
        <v>15</v>
      </c>
    </row>
    <row r="12" spans="2:10">
      <c r="B12" s="17" t="s">
        <v>16</v>
      </c>
      <c r="C12" s="4">
        <v>12657828</v>
      </c>
      <c r="D12" s="31">
        <v>14413223</v>
      </c>
      <c r="E12" s="31">
        <v>14472257</v>
      </c>
      <c r="F12" s="31">
        <v>16035784.620000001</v>
      </c>
      <c r="G12" s="11" t="s">
        <v>17</v>
      </c>
    </row>
    <row r="13" spans="2:10">
      <c r="B13" s="16" t="s">
        <v>168</v>
      </c>
      <c r="C13" s="32">
        <v>10283083</v>
      </c>
      <c r="D13" s="30">
        <v>10938999</v>
      </c>
      <c r="E13" s="30">
        <v>11307503</v>
      </c>
      <c r="F13" s="30">
        <v>11869093</v>
      </c>
      <c r="G13" s="3" t="s">
        <v>177</v>
      </c>
    </row>
    <row r="14" spans="2:10">
      <c r="B14" s="17" t="s">
        <v>20</v>
      </c>
      <c r="C14" s="4">
        <v>20393739</v>
      </c>
      <c r="D14" s="31">
        <v>19998533</v>
      </c>
      <c r="E14" s="31">
        <v>21005307</v>
      </c>
      <c r="F14" s="31">
        <v>19869493</v>
      </c>
      <c r="G14" s="11" t="s">
        <v>21</v>
      </c>
    </row>
    <row r="15" spans="2:10">
      <c r="B15" s="16" t="s">
        <v>18</v>
      </c>
      <c r="C15" s="32">
        <v>3089734</v>
      </c>
      <c r="D15" s="30">
        <v>2850119</v>
      </c>
      <c r="E15" s="30">
        <v>2681840</v>
      </c>
      <c r="F15" s="30">
        <v>4160550</v>
      </c>
      <c r="G15" s="3" t="s">
        <v>19</v>
      </c>
    </row>
    <row r="16" spans="2:10">
      <c r="B16" s="17" t="s">
        <v>22</v>
      </c>
      <c r="C16" s="31">
        <v>0</v>
      </c>
      <c r="D16" s="31">
        <v>0</v>
      </c>
      <c r="E16" s="31">
        <v>0</v>
      </c>
      <c r="F16" s="31">
        <v>0</v>
      </c>
      <c r="G16" s="11" t="s">
        <v>23</v>
      </c>
    </row>
    <row r="17" spans="2:7">
      <c r="B17" s="17" t="s">
        <v>169</v>
      </c>
      <c r="C17" s="31">
        <v>0</v>
      </c>
      <c r="D17" s="31">
        <v>0</v>
      </c>
      <c r="E17" s="31">
        <v>0</v>
      </c>
      <c r="F17" s="31">
        <v>298768</v>
      </c>
      <c r="G17" s="11" t="s">
        <v>176</v>
      </c>
    </row>
    <row r="18" spans="2:7">
      <c r="B18" s="18" t="s">
        <v>24</v>
      </c>
      <c r="C18" s="46">
        <f t="shared" ref="C18:E18" si="0">SUM(C5:C17)</f>
        <v>234620629</v>
      </c>
      <c r="D18" s="46">
        <f t="shared" si="0"/>
        <v>244704796</v>
      </c>
      <c r="E18" s="46">
        <f t="shared" si="0"/>
        <v>248582165</v>
      </c>
      <c r="F18" s="5">
        <f>SUM(F5:F17)</f>
        <v>254663640.62</v>
      </c>
      <c r="G18" s="12" t="s">
        <v>25</v>
      </c>
    </row>
    <row r="19" spans="2:7">
      <c r="B19" s="19" t="s">
        <v>26</v>
      </c>
      <c r="C19" s="49"/>
      <c r="D19" s="49"/>
      <c r="E19" s="49"/>
      <c r="F19" s="49"/>
      <c r="G19" s="10" t="s">
        <v>27</v>
      </c>
    </row>
    <row r="20" spans="2:7">
      <c r="B20" s="16" t="s">
        <v>28</v>
      </c>
      <c r="C20" s="43">
        <v>0</v>
      </c>
      <c r="D20" s="43">
        <v>0</v>
      </c>
      <c r="E20" s="43">
        <v>0</v>
      </c>
      <c r="F20" s="2">
        <v>1279741</v>
      </c>
      <c r="G20" s="3" t="s">
        <v>29</v>
      </c>
    </row>
    <row r="21" spans="2:7">
      <c r="B21" s="17" t="s">
        <v>30</v>
      </c>
      <c r="C21" s="4">
        <v>11035624</v>
      </c>
      <c r="D21" s="4">
        <v>9173271</v>
      </c>
      <c r="E21" s="4">
        <v>11869812</v>
      </c>
      <c r="F21" s="4">
        <v>12905321</v>
      </c>
      <c r="G21" s="11" t="s">
        <v>31</v>
      </c>
    </row>
    <row r="22" spans="2:7">
      <c r="B22" s="16" t="s">
        <v>32</v>
      </c>
      <c r="C22" s="2">
        <v>4951512.1577790705</v>
      </c>
      <c r="D22" s="2">
        <v>5177178.726461539</v>
      </c>
      <c r="E22" s="2">
        <v>5589840.9803999998</v>
      </c>
      <c r="F22" s="2">
        <v>6171203.0685962671</v>
      </c>
      <c r="G22" s="3" t="s">
        <v>33</v>
      </c>
    </row>
    <row r="23" spans="2:7">
      <c r="B23" s="17" t="s">
        <v>34</v>
      </c>
      <c r="C23" s="4">
        <v>8412761.7295132857</v>
      </c>
      <c r="D23" s="4">
        <v>11464883.182153847</v>
      </c>
      <c r="E23" s="4">
        <v>10002586.5</v>
      </c>
      <c r="F23" s="4">
        <v>8782383.3859603014</v>
      </c>
      <c r="G23" s="11" t="s">
        <v>35</v>
      </c>
    </row>
    <row r="24" spans="2:7">
      <c r="B24" s="16" t="s">
        <v>36</v>
      </c>
      <c r="C24" s="2">
        <v>21482054.788134314</v>
      </c>
      <c r="D24" s="2">
        <v>24269126</v>
      </c>
      <c r="E24" s="2">
        <v>25301461.130434781</v>
      </c>
      <c r="F24" s="2">
        <v>32688344.594711084</v>
      </c>
      <c r="G24" s="3" t="s">
        <v>37</v>
      </c>
    </row>
    <row r="25" spans="2:7">
      <c r="B25" s="17" t="s">
        <v>38</v>
      </c>
      <c r="C25" s="4">
        <v>22827478.107639316</v>
      </c>
      <c r="D25" s="4">
        <v>23537782.13261158</v>
      </c>
      <c r="E25" s="4">
        <v>24256628.912847385</v>
      </c>
      <c r="F25" s="4">
        <v>26144341.993088916</v>
      </c>
      <c r="G25" s="11" t="s">
        <v>39</v>
      </c>
    </row>
    <row r="26" spans="2:7">
      <c r="B26" s="16" t="s">
        <v>40</v>
      </c>
      <c r="C26" s="2">
        <v>1563533.2890280634</v>
      </c>
      <c r="D26" s="2">
        <v>1519324</v>
      </c>
      <c r="E26" s="2">
        <v>1838028.85</v>
      </c>
      <c r="F26" s="2">
        <v>1143327.7222</v>
      </c>
      <c r="G26" s="3" t="s">
        <v>41</v>
      </c>
    </row>
    <row r="27" spans="2:7">
      <c r="B27" s="17" t="s">
        <v>164</v>
      </c>
      <c r="C27" s="4">
        <v>2501057</v>
      </c>
      <c r="D27" s="4">
        <v>2415429</v>
      </c>
      <c r="E27" s="4">
        <v>1241715</v>
      </c>
      <c r="F27" s="4">
        <v>1851732.46</v>
      </c>
      <c r="G27" s="11" t="s">
        <v>165</v>
      </c>
    </row>
    <row r="28" spans="2:7">
      <c r="B28" s="18" t="s">
        <v>42</v>
      </c>
      <c r="C28" s="46">
        <f t="shared" ref="C28:E28" si="1">C27+C26+C25+C24+C23+C22</f>
        <v>61738397.072094053</v>
      </c>
      <c r="D28" s="46">
        <f t="shared" si="1"/>
        <v>68383723.041226968</v>
      </c>
      <c r="E28" s="46">
        <f t="shared" si="1"/>
        <v>68230261.373682171</v>
      </c>
      <c r="F28" s="28">
        <f>F27+F26+F25+F24+F23+F22</f>
        <v>76781333.224556565</v>
      </c>
      <c r="G28" s="12" t="s">
        <v>43</v>
      </c>
    </row>
    <row r="29" spans="2:7">
      <c r="B29" s="17" t="s">
        <v>44</v>
      </c>
      <c r="C29" s="4">
        <v>11041959</v>
      </c>
      <c r="D29" s="4">
        <v>11909124</v>
      </c>
      <c r="E29" s="4">
        <v>11550768</v>
      </c>
      <c r="F29" s="4">
        <v>9166049</v>
      </c>
      <c r="G29" s="11" t="s">
        <v>45</v>
      </c>
    </row>
    <row r="30" spans="2:7">
      <c r="B30" s="16" t="s">
        <v>46</v>
      </c>
      <c r="C30" s="29">
        <v>110155233.27</v>
      </c>
      <c r="D30" s="29">
        <v>117695560.81</v>
      </c>
      <c r="E30" s="29">
        <v>116197047</v>
      </c>
      <c r="F30" s="29">
        <v>104287111.90000001</v>
      </c>
      <c r="G30" s="3" t="s">
        <v>47</v>
      </c>
    </row>
    <row r="31" spans="2:7">
      <c r="B31" s="17" t="s">
        <v>48</v>
      </c>
      <c r="C31" s="22">
        <v>-14230065</v>
      </c>
      <c r="D31" s="22">
        <v>-21600050.399999999</v>
      </c>
      <c r="E31" s="22">
        <v>-22668551</v>
      </c>
      <c r="F31" s="22">
        <v>-22623422.399999999</v>
      </c>
      <c r="G31" s="11" t="s">
        <v>49</v>
      </c>
    </row>
    <row r="32" spans="2:7">
      <c r="B32" s="16" t="s">
        <v>50</v>
      </c>
      <c r="C32" s="29">
        <v>95925168.269999996</v>
      </c>
      <c r="D32" s="38">
        <v>96095510.409999996</v>
      </c>
      <c r="E32" s="42">
        <v>93528496</v>
      </c>
      <c r="F32" s="29">
        <v>81663689.5</v>
      </c>
      <c r="G32" s="3" t="s">
        <v>51</v>
      </c>
    </row>
    <row r="33" spans="2:7">
      <c r="B33" s="17" t="s">
        <v>52</v>
      </c>
      <c r="C33" s="22">
        <v>15621275.880000001</v>
      </c>
      <c r="D33" s="4">
        <v>15235655</v>
      </c>
      <c r="E33" s="4">
        <v>14310077</v>
      </c>
      <c r="F33" s="4">
        <v>13145919</v>
      </c>
      <c r="G33" s="11" t="s">
        <v>53</v>
      </c>
    </row>
    <row r="34" spans="2:7">
      <c r="B34" s="16" t="s">
        <v>54</v>
      </c>
      <c r="C34" s="35">
        <v>117863306</v>
      </c>
      <c r="D34" s="35">
        <v>123997823</v>
      </c>
      <c r="E34" s="35">
        <v>129658224</v>
      </c>
      <c r="F34" s="35">
        <v>137706228</v>
      </c>
      <c r="G34" s="3" t="s">
        <v>55</v>
      </c>
    </row>
    <row r="35" spans="2:7">
      <c r="B35" s="17" t="s">
        <v>56</v>
      </c>
      <c r="C35" s="4">
        <v>35461715</v>
      </c>
      <c r="D35" s="4">
        <v>33433741</v>
      </c>
      <c r="E35" s="4">
        <v>34432100</v>
      </c>
      <c r="F35" s="4">
        <v>54956644.57</v>
      </c>
      <c r="G35" s="11" t="s">
        <v>57</v>
      </c>
    </row>
    <row r="36" spans="2:7">
      <c r="B36" s="16" t="s">
        <v>58</v>
      </c>
      <c r="C36" s="35">
        <v>37231239.93</v>
      </c>
      <c r="D36" s="35">
        <v>35900190</v>
      </c>
      <c r="E36" s="35">
        <v>34100067</v>
      </c>
      <c r="F36" s="35">
        <v>20494796.280000001</v>
      </c>
      <c r="G36" s="3" t="s">
        <v>59</v>
      </c>
    </row>
    <row r="37" spans="2:7">
      <c r="B37" s="17" t="s">
        <v>60</v>
      </c>
      <c r="C37" s="4">
        <v>1367980</v>
      </c>
      <c r="D37" s="4">
        <v>2195467</v>
      </c>
      <c r="E37" s="4">
        <v>3357241</v>
      </c>
      <c r="F37" s="4">
        <v>2595601</v>
      </c>
      <c r="G37" s="11" t="s">
        <v>61</v>
      </c>
    </row>
    <row r="38" spans="2:7">
      <c r="B38" s="16" t="s">
        <v>62</v>
      </c>
      <c r="C38" s="35">
        <v>35855</v>
      </c>
      <c r="D38" s="35">
        <v>35855</v>
      </c>
      <c r="E38" s="35">
        <v>34440</v>
      </c>
      <c r="F38" s="35">
        <v>54247</v>
      </c>
      <c r="G38" s="3" t="s">
        <v>63</v>
      </c>
    </row>
    <row r="39" spans="2:7">
      <c r="B39" s="17" t="s">
        <v>8</v>
      </c>
      <c r="C39" s="44">
        <v>0</v>
      </c>
      <c r="D39" s="31">
        <v>0</v>
      </c>
      <c r="E39" s="31">
        <v>0</v>
      </c>
      <c r="F39" s="31">
        <v>0</v>
      </c>
      <c r="G39" s="11" t="s">
        <v>9</v>
      </c>
    </row>
    <row r="40" spans="2:7">
      <c r="B40" s="16" t="s">
        <v>159</v>
      </c>
      <c r="C40" s="35">
        <v>4389987</v>
      </c>
      <c r="D40" s="35">
        <v>3455333</v>
      </c>
      <c r="E40" s="35">
        <v>2954004</v>
      </c>
      <c r="F40" s="35">
        <v>2141156</v>
      </c>
      <c r="G40" s="3" t="s">
        <v>161</v>
      </c>
    </row>
    <row r="41" spans="2:7">
      <c r="B41" s="17" t="s">
        <v>160</v>
      </c>
      <c r="C41" s="44">
        <v>0</v>
      </c>
      <c r="D41" s="31">
        <v>0</v>
      </c>
      <c r="E41" s="31">
        <v>0</v>
      </c>
      <c r="F41" s="31">
        <v>0</v>
      </c>
      <c r="G41" s="11" t="s">
        <v>162</v>
      </c>
    </row>
    <row r="42" spans="2:7">
      <c r="B42" s="18" t="s">
        <v>64</v>
      </c>
      <c r="C42" s="34">
        <f>C40+C38+C37+C36+C35+C34+C33+C32+C29+C28+C21</f>
        <v>391712507.15209401</v>
      </c>
      <c r="D42" s="46">
        <f t="shared" ref="D42" si="2">D40+D38+D37+D36+D35+D34+D33+D32+D29+D28+D21</f>
        <v>399815692.45122695</v>
      </c>
      <c r="E42" s="46">
        <f>E40+E38+E37+E36+E35+E34+E33+E32+E29+E28+E21</f>
        <v>404025490.37368214</v>
      </c>
      <c r="F42" s="46">
        <f>F40+F38+F37+F36+F35+F34+F33+F32+F29+F28+F21+F20</f>
        <v>412890725.57455659</v>
      </c>
      <c r="G42" s="12" t="s">
        <v>65</v>
      </c>
    </row>
    <row r="43" spans="2:7">
      <c r="B43" s="19" t="s">
        <v>66</v>
      </c>
      <c r="C43" s="33">
        <f>C42+C18</f>
        <v>626333136.15209401</v>
      </c>
      <c r="D43" s="45">
        <f>D42+D18</f>
        <v>644520488.45122695</v>
      </c>
      <c r="E43" s="45">
        <f>E42+E18</f>
        <v>652607655.37368214</v>
      </c>
      <c r="F43" s="45">
        <f>F42+F18</f>
        <v>667554366.19455659</v>
      </c>
      <c r="G43" s="10" t="s">
        <v>67</v>
      </c>
    </row>
    <row r="44" spans="2:7">
      <c r="B44" s="16"/>
      <c r="C44" s="52"/>
      <c r="D44" s="52"/>
      <c r="E44" s="52"/>
      <c r="F44" s="52"/>
      <c r="G44" s="3"/>
    </row>
    <row r="45" spans="2:7">
      <c r="B45" s="19" t="s">
        <v>68</v>
      </c>
      <c r="C45" s="49"/>
      <c r="D45" s="49"/>
      <c r="E45" s="49"/>
      <c r="F45" s="49"/>
      <c r="G45" s="10" t="s">
        <v>69</v>
      </c>
    </row>
    <row r="46" spans="2:7">
      <c r="B46" s="18" t="s">
        <v>70</v>
      </c>
      <c r="C46" s="5"/>
      <c r="D46" s="5"/>
      <c r="E46" s="5"/>
      <c r="F46" s="5"/>
      <c r="G46" s="12" t="s">
        <v>71</v>
      </c>
    </row>
    <row r="47" spans="2:7">
      <c r="B47" s="17" t="s">
        <v>72</v>
      </c>
      <c r="C47" s="4">
        <v>84960000</v>
      </c>
      <c r="D47" s="4">
        <v>89838000</v>
      </c>
      <c r="E47" s="4">
        <v>89838000</v>
      </c>
      <c r="F47" s="4">
        <v>89838000</v>
      </c>
      <c r="G47" s="11" t="s">
        <v>73</v>
      </c>
    </row>
    <row r="48" spans="2:7">
      <c r="B48" s="16" t="s">
        <v>74</v>
      </c>
      <c r="C48" s="2">
        <v>17177211</v>
      </c>
      <c r="D48" s="2">
        <v>17372733</v>
      </c>
      <c r="E48" s="2">
        <v>17372733</v>
      </c>
      <c r="F48" s="2">
        <v>18727053</v>
      </c>
      <c r="G48" s="3" t="s">
        <v>75</v>
      </c>
    </row>
    <row r="49" spans="2:10">
      <c r="B49" s="17" t="s">
        <v>76</v>
      </c>
      <c r="C49" s="4">
        <v>12761921</v>
      </c>
      <c r="D49" s="4">
        <v>12761921</v>
      </c>
      <c r="E49" s="4">
        <v>12761921</v>
      </c>
      <c r="F49" s="4">
        <v>13469528</v>
      </c>
      <c r="G49" s="11" t="s">
        <v>77</v>
      </c>
    </row>
    <row r="50" spans="2:10">
      <c r="B50" s="16" t="s">
        <v>78</v>
      </c>
      <c r="C50" s="2">
        <v>1380390</v>
      </c>
      <c r="D50" s="2">
        <v>1380390</v>
      </c>
      <c r="E50" s="2">
        <v>1380390</v>
      </c>
      <c r="F50" s="2">
        <v>1380390</v>
      </c>
      <c r="G50" s="3" t="s">
        <v>79</v>
      </c>
    </row>
    <row r="51" spans="2:10">
      <c r="B51" s="17" t="s">
        <v>80</v>
      </c>
      <c r="C51" s="4">
        <v>9434217</v>
      </c>
      <c r="D51" s="4">
        <v>12444301</v>
      </c>
      <c r="E51" s="4">
        <v>13517300</v>
      </c>
      <c r="F51" s="4">
        <v>14331975</v>
      </c>
      <c r="G51" s="11" t="s">
        <v>81</v>
      </c>
    </row>
    <row r="52" spans="2:10">
      <c r="B52" s="16" t="s">
        <v>82</v>
      </c>
      <c r="C52" s="21">
        <v>-311132</v>
      </c>
      <c r="D52" s="21">
        <v>-198348</v>
      </c>
      <c r="E52" s="2">
        <v>222862</v>
      </c>
      <c r="F52" s="2">
        <v>407224</v>
      </c>
      <c r="G52" s="3" t="s">
        <v>83</v>
      </c>
    </row>
    <row r="53" spans="2:10">
      <c r="B53" s="17" t="s">
        <v>84</v>
      </c>
      <c r="C53" s="4">
        <v>54998133.520000003</v>
      </c>
      <c r="D53" s="4">
        <v>43515697</v>
      </c>
      <c r="E53" s="4">
        <v>44544126</v>
      </c>
      <c r="F53" s="4">
        <v>49143934</v>
      </c>
      <c r="G53" s="11" t="s">
        <v>85</v>
      </c>
    </row>
    <row r="54" spans="2:10">
      <c r="B54" s="16" t="s">
        <v>86</v>
      </c>
      <c r="C54" s="2">
        <v>7694927</v>
      </c>
      <c r="D54" s="2">
        <v>7798818</v>
      </c>
      <c r="E54" s="2">
        <v>7549634</v>
      </c>
      <c r="F54" s="2">
        <v>7745480</v>
      </c>
      <c r="G54" s="3" t="s">
        <v>87</v>
      </c>
    </row>
    <row r="55" spans="2:10">
      <c r="B55" s="17" t="s">
        <v>88</v>
      </c>
      <c r="C55" s="22">
        <v>-174465</v>
      </c>
      <c r="D55" s="22">
        <v>-174465</v>
      </c>
      <c r="E55" s="22">
        <v>-174465</v>
      </c>
      <c r="F55" s="22">
        <v>-174465</v>
      </c>
      <c r="G55" s="11" t="s">
        <v>89</v>
      </c>
    </row>
    <row r="56" spans="2:10">
      <c r="B56" s="16" t="s">
        <v>90</v>
      </c>
      <c r="C56" s="21">
        <v>-88287</v>
      </c>
      <c r="D56" s="2">
        <v>367346</v>
      </c>
      <c r="E56" s="2">
        <v>596938</v>
      </c>
      <c r="F56" s="2">
        <v>287151</v>
      </c>
      <c r="G56" s="3" t="s">
        <v>91</v>
      </c>
      <c r="J56" s="20"/>
    </row>
    <row r="57" spans="2:10">
      <c r="B57" s="19" t="s">
        <v>92</v>
      </c>
      <c r="C57" s="1">
        <f>SUM(C47:C56)</f>
        <v>187832915.52000001</v>
      </c>
      <c r="D57" s="45">
        <f t="shared" ref="D57:F57" si="3">SUM(D47:D56)</f>
        <v>185106393</v>
      </c>
      <c r="E57" s="45">
        <f t="shared" si="3"/>
        <v>187609439</v>
      </c>
      <c r="F57" s="45">
        <f t="shared" si="3"/>
        <v>195156270</v>
      </c>
      <c r="G57" s="10" t="s">
        <v>93</v>
      </c>
    </row>
    <row r="58" spans="2:10">
      <c r="B58" s="16"/>
      <c r="C58" s="52"/>
      <c r="D58" s="52"/>
      <c r="E58" s="52"/>
      <c r="F58" s="52"/>
      <c r="G58" s="3"/>
    </row>
    <row r="59" spans="2:10">
      <c r="B59" s="19" t="s">
        <v>94</v>
      </c>
      <c r="C59" s="1">
        <v>0</v>
      </c>
      <c r="D59" s="1">
        <v>0</v>
      </c>
      <c r="E59" s="1">
        <v>0</v>
      </c>
      <c r="F59" s="1">
        <v>0</v>
      </c>
      <c r="G59" s="10" t="s">
        <v>95</v>
      </c>
    </row>
    <row r="60" spans="2:10">
      <c r="B60" s="16"/>
      <c r="C60" s="52"/>
      <c r="D60" s="52"/>
      <c r="E60" s="52"/>
      <c r="F60" s="52"/>
      <c r="G60" s="3"/>
    </row>
    <row r="61" spans="2:10">
      <c r="B61" s="19" t="s">
        <v>96</v>
      </c>
      <c r="C61" s="1"/>
      <c r="D61" s="1"/>
      <c r="E61" s="1"/>
      <c r="F61" s="1"/>
      <c r="G61" s="10" t="s">
        <v>97</v>
      </c>
    </row>
    <row r="62" spans="2:10">
      <c r="B62" s="16" t="s">
        <v>98</v>
      </c>
      <c r="C62" s="2">
        <v>16397170</v>
      </c>
      <c r="D62" s="2">
        <v>17072837</v>
      </c>
      <c r="E62" s="2">
        <v>17364294</v>
      </c>
      <c r="F62" s="2">
        <v>17983184</v>
      </c>
      <c r="G62" s="3" t="s">
        <v>99</v>
      </c>
    </row>
    <row r="63" spans="2:10">
      <c r="B63" s="17" t="s">
        <v>100</v>
      </c>
      <c r="C63" s="4">
        <v>5043600</v>
      </c>
      <c r="D63" s="4">
        <v>0</v>
      </c>
      <c r="E63" s="4">
        <v>0</v>
      </c>
      <c r="F63" s="4">
        <v>0</v>
      </c>
      <c r="G63" s="11" t="s">
        <v>101</v>
      </c>
    </row>
    <row r="64" spans="2:10">
      <c r="B64" s="16" t="s">
        <v>156</v>
      </c>
      <c r="C64" s="2">
        <v>2647235</v>
      </c>
      <c r="D64" s="2">
        <v>2473523</v>
      </c>
      <c r="E64" s="2">
        <v>2367895</v>
      </c>
      <c r="F64" s="2">
        <v>3503222</v>
      </c>
      <c r="G64" s="3" t="s">
        <v>102</v>
      </c>
    </row>
    <row r="65" spans="2:9">
      <c r="B65" s="17" t="s">
        <v>103</v>
      </c>
      <c r="C65" s="4">
        <v>1734220</v>
      </c>
      <c r="D65" s="4">
        <v>1482557</v>
      </c>
      <c r="E65" s="4">
        <v>2456452</v>
      </c>
      <c r="F65" s="4">
        <v>3436203</v>
      </c>
      <c r="G65" s="11" t="s">
        <v>104</v>
      </c>
    </row>
    <row r="66" spans="2:9">
      <c r="B66" s="16" t="s">
        <v>157</v>
      </c>
      <c r="C66" s="2">
        <v>4389874</v>
      </c>
      <c r="D66" s="2">
        <v>4385880</v>
      </c>
      <c r="E66" s="2">
        <v>4394757</v>
      </c>
      <c r="F66" s="2">
        <v>4475722</v>
      </c>
      <c r="G66" s="3" t="s">
        <v>105</v>
      </c>
    </row>
    <row r="67" spans="2:9">
      <c r="B67" s="19" t="s">
        <v>106</v>
      </c>
      <c r="C67" s="1">
        <f>SUM(C62:C66)</f>
        <v>30212099</v>
      </c>
      <c r="D67" s="45">
        <f t="shared" ref="D67:F67" si="4">SUM(D62:D66)</f>
        <v>25414797</v>
      </c>
      <c r="E67" s="45">
        <f t="shared" si="4"/>
        <v>26583398</v>
      </c>
      <c r="F67" s="45">
        <f t="shared" si="4"/>
        <v>29398331</v>
      </c>
      <c r="G67" s="10" t="s">
        <v>107</v>
      </c>
    </row>
    <row r="68" spans="2:9">
      <c r="B68" s="18" t="s">
        <v>108</v>
      </c>
      <c r="C68" s="51"/>
      <c r="D68" s="51"/>
      <c r="E68" s="51"/>
      <c r="F68" s="51"/>
      <c r="G68" s="12" t="s">
        <v>109</v>
      </c>
    </row>
    <row r="69" spans="2:9">
      <c r="B69" s="19" t="s">
        <v>110</v>
      </c>
      <c r="C69" s="49"/>
      <c r="D69" s="49"/>
      <c r="E69" s="49"/>
      <c r="F69" s="49"/>
      <c r="G69" s="10" t="s">
        <v>111</v>
      </c>
    </row>
    <row r="70" spans="2:9">
      <c r="B70" s="16" t="s">
        <v>112</v>
      </c>
      <c r="C70" s="2">
        <v>64705014.14190124</v>
      </c>
      <c r="D70" s="2">
        <v>75480781.092615381</v>
      </c>
      <c r="E70" s="2">
        <v>81033916.939906508</v>
      </c>
      <c r="F70" s="2">
        <v>85625691.065616801</v>
      </c>
      <c r="G70" s="3" t="s">
        <v>113</v>
      </c>
    </row>
    <row r="71" spans="2:9">
      <c r="B71" s="17" t="s">
        <v>114</v>
      </c>
      <c r="C71" s="4">
        <v>26888007.749510594</v>
      </c>
      <c r="D71" s="4">
        <v>35253597.172615387</v>
      </c>
      <c r="E71" s="4">
        <v>29741710.501285501</v>
      </c>
      <c r="F71" s="4">
        <v>28419010.351811264</v>
      </c>
      <c r="G71" s="11" t="s">
        <v>115</v>
      </c>
    </row>
    <row r="72" spans="2:9">
      <c r="B72" s="16" t="s">
        <v>116</v>
      </c>
      <c r="C72" s="2">
        <v>6792874.9280889221</v>
      </c>
      <c r="D72" s="2">
        <v>7158681.4786999999</v>
      </c>
      <c r="E72" s="2">
        <v>9017554</v>
      </c>
      <c r="F72" s="2">
        <v>6699199.4243999999</v>
      </c>
      <c r="G72" s="3" t="s">
        <v>117</v>
      </c>
    </row>
    <row r="73" spans="2:9">
      <c r="B73" s="19" t="s">
        <v>118</v>
      </c>
      <c r="C73" s="1">
        <f>SUM(C70:C72)</f>
        <v>98385896.819500759</v>
      </c>
      <c r="D73" s="36">
        <f>SUM(D70:D72)</f>
        <v>117893059.74393077</v>
      </c>
      <c r="E73" s="40">
        <f>SUM(E70:E72)</f>
        <v>119793181.441192</v>
      </c>
      <c r="F73" s="45">
        <f>SUM(F70:F72)</f>
        <v>120743900.84182806</v>
      </c>
      <c r="G73" s="10" t="s">
        <v>119</v>
      </c>
    </row>
    <row r="74" spans="2:9">
      <c r="B74" s="16" t="s">
        <v>120</v>
      </c>
      <c r="C74" s="2">
        <v>104622515.25397636</v>
      </c>
      <c r="D74" s="2">
        <v>74963396.75999999</v>
      </c>
      <c r="E74" s="2">
        <v>74842566.763905853</v>
      </c>
      <c r="F74" s="2">
        <v>81379999.145002902</v>
      </c>
      <c r="G74" s="3" t="s">
        <v>121</v>
      </c>
    </row>
    <row r="75" spans="2:9">
      <c r="B75" s="17" t="s">
        <v>122</v>
      </c>
      <c r="C75" s="4">
        <v>42732271.156350039</v>
      </c>
      <c r="D75" s="4">
        <v>59016025.209938735</v>
      </c>
      <c r="E75" s="4">
        <v>62649175.11758171</v>
      </c>
      <c r="F75" s="4">
        <v>57880369.815736771</v>
      </c>
      <c r="G75" s="11" t="s">
        <v>123</v>
      </c>
    </row>
    <row r="76" spans="2:9">
      <c r="B76" s="16" t="s">
        <v>124</v>
      </c>
      <c r="C76" s="2">
        <v>53740043.452657871</v>
      </c>
      <c r="D76" s="2">
        <v>64790410.690000005</v>
      </c>
      <c r="E76" s="2">
        <v>69753382.438447192</v>
      </c>
      <c r="F76" s="2">
        <v>77967737.821826592</v>
      </c>
      <c r="G76" s="3" t="s">
        <v>125</v>
      </c>
    </row>
    <row r="77" spans="2:9">
      <c r="B77" s="17" t="s">
        <v>126</v>
      </c>
      <c r="C77" s="4">
        <v>18275372.100000001</v>
      </c>
      <c r="D77" s="4">
        <v>17426725.100000001</v>
      </c>
      <c r="E77" s="4">
        <v>12153373.1</v>
      </c>
      <c r="F77" s="4">
        <v>9703562.2165394612</v>
      </c>
      <c r="G77" s="11" t="s">
        <v>127</v>
      </c>
    </row>
    <row r="78" spans="2:9">
      <c r="B78" s="16" t="s">
        <v>128</v>
      </c>
      <c r="C78" s="2">
        <v>898380</v>
      </c>
      <c r="D78" s="2">
        <v>1155254.32</v>
      </c>
      <c r="E78" s="2">
        <v>3909673</v>
      </c>
      <c r="F78" s="2">
        <v>1266721.94</v>
      </c>
      <c r="G78" s="3" t="s">
        <v>129</v>
      </c>
      <c r="I78" s="20"/>
    </row>
    <row r="79" spans="2:9">
      <c r="B79" s="16" t="s">
        <v>166</v>
      </c>
      <c r="C79" s="21">
        <v>-2629561</v>
      </c>
      <c r="D79" s="21">
        <v>-3125521</v>
      </c>
      <c r="E79" s="21">
        <v>-3468899</v>
      </c>
      <c r="F79" s="30">
        <v>-5096473.4423076902</v>
      </c>
      <c r="G79" s="3" t="s">
        <v>167</v>
      </c>
    </row>
    <row r="80" spans="2:9">
      <c r="B80" s="19" t="s">
        <v>118</v>
      </c>
      <c r="C80" s="1">
        <f>SUM(C74:C79)</f>
        <v>217639020.96298426</v>
      </c>
      <c r="D80" s="36">
        <f>SUM(D74:D79)</f>
        <v>214226291.07993871</v>
      </c>
      <c r="E80" s="40">
        <f>SUM(E74:E79)</f>
        <v>219839271.41993472</v>
      </c>
      <c r="F80" s="45">
        <f>SUM(F74:F79)</f>
        <v>223101917.49679804</v>
      </c>
      <c r="G80" s="10" t="s">
        <v>130</v>
      </c>
    </row>
    <row r="81" spans="2:13">
      <c r="B81" s="18" t="s">
        <v>131</v>
      </c>
      <c r="C81" s="5">
        <f>C80+C73</f>
        <v>316024917.78248501</v>
      </c>
      <c r="D81" s="37">
        <f>D80+D73</f>
        <v>332119350.82386947</v>
      </c>
      <c r="E81" s="41">
        <f>E80+E73</f>
        <v>339632452.86112672</v>
      </c>
      <c r="F81" s="46">
        <f>F80+F73</f>
        <v>343845818.33862609</v>
      </c>
      <c r="G81" s="12" t="s">
        <v>132</v>
      </c>
    </row>
    <row r="82" spans="2:13">
      <c r="B82" s="17" t="s">
        <v>133</v>
      </c>
      <c r="C82" s="4">
        <v>24092550</v>
      </c>
      <c r="D82" s="4">
        <v>29743758</v>
      </c>
      <c r="E82" s="4">
        <v>28353355</v>
      </c>
      <c r="F82" s="4">
        <v>35834270</v>
      </c>
      <c r="G82" s="11" t="s">
        <v>134</v>
      </c>
    </row>
    <row r="83" spans="2:13">
      <c r="B83" s="16" t="s">
        <v>44</v>
      </c>
      <c r="C83" s="2">
        <v>17196810</v>
      </c>
      <c r="D83" s="2">
        <v>15807874</v>
      </c>
      <c r="E83" s="2">
        <v>15106750</v>
      </c>
      <c r="F83" s="2">
        <v>15299045</v>
      </c>
      <c r="G83" s="3" t="s">
        <v>135</v>
      </c>
    </row>
    <row r="84" spans="2:13">
      <c r="B84" s="17" t="s">
        <v>136</v>
      </c>
      <c r="C84" s="4">
        <v>453118</v>
      </c>
      <c r="D84" s="4">
        <v>464237</v>
      </c>
      <c r="E84" s="4">
        <v>470004</v>
      </c>
      <c r="F84" s="4">
        <v>0</v>
      </c>
      <c r="G84" s="11" t="s">
        <v>178</v>
      </c>
    </row>
    <row r="85" spans="2:13">
      <c r="B85" s="16" t="s">
        <v>137</v>
      </c>
      <c r="C85" s="2">
        <v>793469</v>
      </c>
      <c r="D85" s="2">
        <v>793469</v>
      </c>
      <c r="E85" s="2">
        <v>973035</v>
      </c>
      <c r="F85" s="2">
        <v>1520790</v>
      </c>
      <c r="G85" s="3" t="s">
        <v>138</v>
      </c>
    </row>
    <row r="86" spans="2:13">
      <c r="B86" s="17" t="s">
        <v>139</v>
      </c>
      <c r="C86" s="4">
        <v>460118.14</v>
      </c>
      <c r="D86" s="4">
        <v>314389</v>
      </c>
      <c r="E86" s="4">
        <v>299733</v>
      </c>
      <c r="F86" s="4">
        <v>330532</v>
      </c>
      <c r="G86" s="11" t="s">
        <v>140</v>
      </c>
      <c r="I86" s="2"/>
      <c r="J86" s="2"/>
      <c r="K86" s="2"/>
      <c r="L86" s="2"/>
      <c r="M86" s="3"/>
    </row>
    <row r="87" spans="2:13">
      <c r="B87" s="16" t="s">
        <v>141</v>
      </c>
      <c r="C87" s="2">
        <v>12776109</v>
      </c>
      <c r="D87" s="2">
        <v>12835373</v>
      </c>
      <c r="E87" s="2">
        <v>12495054</v>
      </c>
      <c r="F87" s="2">
        <v>10780416</v>
      </c>
      <c r="G87" s="3" t="s">
        <v>142</v>
      </c>
    </row>
    <row r="88" spans="2:13">
      <c r="B88" s="17" t="s">
        <v>143</v>
      </c>
      <c r="C88" s="4">
        <v>13754616</v>
      </c>
      <c r="D88" s="4">
        <v>16543755</v>
      </c>
      <c r="E88" s="4">
        <v>17706216</v>
      </c>
      <c r="F88" s="4">
        <v>18995613</v>
      </c>
      <c r="G88" s="11" t="s">
        <v>144</v>
      </c>
    </row>
    <row r="89" spans="2:13">
      <c r="B89" s="16" t="s">
        <v>145</v>
      </c>
      <c r="C89" s="2">
        <v>12696608</v>
      </c>
      <c r="D89" s="2">
        <v>14482782</v>
      </c>
      <c r="E89" s="2">
        <v>13020369</v>
      </c>
      <c r="F89" s="2">
        <v>5620735</v>
      </c>
      <c r="G89" s="3" t="s">
        <v>146</v>
      </c>
    </row>
    <row r="90" spans="2:13">
      <c r="B90" s="17" t="s">
        <v>147</v>
      </c>
      <c r="C90" s="4">
        <v>9595341</v>
      </c>
      <c r="D90" s="4">
        <v>10490569</v>
      </c>
      <c r="E90" s="4">
        <v>9938563</v>
      </c>
      <c r="F90" s="4">
        <v>10196353</v>
      </c>
      <c r="G90" s="11" t="s">
        <v>148</v>
      </c>
      <c r="H90" s="2"/>
    </row>
    <row r="91" spans="2:13">
      <c r="B91" s="16" t="s">
        <v>158</v>
      </c>
      <c r="C91" s="2">
        <v>444465</v>
      </c>
      <c r="D91" s="2">
        <v>403741</v>
      </c>
      <c r="E91" s="2">
        <v>419286</v>
      </c>
      <c r="F91" s="2">
        <v>576193</v>
      </c>
      <c r="G91" s="3" t="s">
        <v>149</v>
      </c>
    </row>
    <row r="92" spans="2:13">
      <c r="B92" s="19" t="s">
        <v>150</v>
      </c>
      <c r="C92" s="1">
        <f>SUM(C81:C91)</f>
        <v>408288121.92248499</v>
      </c>
      <c r="D92" s="36">
        <f>SUM(D81:D91)</f>
        <v>433999297.82386947</v>
      </c>
      <c r="E92" s="40">
        <f>SUM(E81:E91)</f>
        <v>438414817.86112672</v>
      </c>
      <c r="F92" s="45">
        <f>SUM(F81:F91)</f>
        <v>442999765.33862609</v>
      </c>
      <c r="G92" s="10" t="s">
        <v>151</v>
      </c>
    </row>
    <row r="93" spans="2:13" ht="15.75" thickBot="1">
      <c r="B93" s="25" t="s">
        <v>152</v>
      </c>
      <c r="C93" s="26">
        <f t="shared" ref="C93:D93" si="5">C92+C67+C57</f>
        <v>626333136.44248497</v>
      </c>
      <c r="D93" s="26">
        <f t="shared" si="5"/>
        <v>644520487.82386947</v>
      </c>
      <c r="E93" s="26">
        <f>E92+E67+E57</f>
        <v>652607654.86112666</v>
      </c>
      <c r="F93" s="26">
        <f>F92+F67+F57</f>
        <v>667554366.33862615</v>
      </c>
      <c r="G93" s="27" t="s">
        <v>153</v>
      </c>
    </row>
    <row r="94" spans="2:13">
      <c r="C94" s="20"/>
      <c r="D94" s="20"/>
      <c r="E94" s="20"/>
      <c r="F94" s="20"/>
    </row>
    <row r="95" spans="2:13">
      <c r="B95" s="23" t="s">
        <v>163</v>
      </c>
      <c r="C95" s="24"/>
      <c r="D95" s="24"/>
      <c r="E95" s="24"/>
      <c r="F95" s="24"/>
      <c r="G95" s="24" t="s">
        <v>179</v>
      </c>
    </row>
    <row r="97" spans="3:3">
      <c r="C97" s="20"/>
    </row>
  </sheetData>
  <mergeCells count="8">
    <mergeCell ref="C19:F19"/>
    <mergeCell ref="C4:F4"/>
    <mergeCell ref="C68:F68"/>
    <mergeCell ref="C69:F69"/>
    <mergeCell ref="C60:F60"/>
    <mergeCell ref="C58:F58"/>
    <mergeCell ref="C44:F44"/>
    <mergeCell ref="C45:F45"/>
  </mergeCells>
  <pageMargins left="0.7" right="0.7" top="0.75" bottom="0.75" header="0.3" footer="0.3"/>
  <pageSetup scale="4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Agg_BS</vt:lpstr>
      <vt:lpstr>Agg_BS!Print_Area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Anees Jabareen</dc:creator>
  <cp:lastModifiedBy>Baker Saleh</cp:lastModifiedBy>
  <cp:lastPrinted>2021-11-16T08:13:23Z</cp:lastPrinted>
  <dcterms:created xsi:type="dcterms:W3CDTF">2020-09-17T06:57:38Z</dcterms:created>
  <dcterms:modified xsi:type="dcterms:W3CDTF">2022-05-15T07:57:26Z</dcterms:modified>
</cp:coreProperties>
</file>