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025" activeTab="0"/>
  </bookViews>
  <sheets>
    <sheet name="Cash&amp;Cash.equ" sheetId="1" r:id="rId1"/>
    <sheet name="Sheet1" sheetId="2" r:id="rId2"/>
  </sheets>
  <definedNames>
    <definedName name="_xlnm.Print_Area" localSheetId="0">'Cash&amp;Cash.equ'!$A$1:$J$17</definedName>
  </definedNames>
  <calcPr fullCalcOnLoad="1"/>
</workbook>
</file>

<file path=xl/sharedStrings.xml><?xml version="1.0" encoding="utf-8"?>
<sst xmlns="http://schemas.openxmlformats.org/spreadsheetml/2006/main" count="102" uniqueCount="41">
  <si>
    <t>حسابات جارية</t>
  </si>
  <si>
    <t>النقد</t>
  </si>
  <si>
    <t>المجموع</t>
  </si>
  <si>
    <t>القروض</t>
  </si>
  <si>
    <t>البيان</t>
  </si>
  <si>
    <t xml:space="preserve">داخلي </t>
  </si>
  <si>
    <t>خارجي</t>
  </si>
  <si>
    <t>النقد و الحسابات الجارية في البنوك</t>
  </si>
  <si>
    <t>قروض طويلة الاجل</t>
  </si>
  <si>
    <t>تسهيلات ائتمانية قصيرة الاجل</t>
  </si>
  <si>
    <t>Description</t>
  </si>
  <si>
    <t>Current accounts</t>
  </si>
  <si>
    <t>Cash</t>
  </si>
  <si>
    <t>Total</t>
  </si>
  <si>
    <t>Loans</t>
  </si>
  <si>
    <t>Long term loans</t>
  </si>
  <si>
    <t>Short-term credit facilities</t>
  </si>
  <si>
    <t>Cash and current accounts in banks</t>
  </si>
  <si>
    <t>Internal</t>
  </si>
  <si>
    <t>External</t>
  </si>
  <si>
    <t xml:space="preserve">                                     </t>
  </si>
  <si>
    <t>العملة: (دولار امريكي)</t>
  </si>
  <si>
    <t>Currency: (US Dollar)</t>
  </si>
  <si>
    <t xml:space="preserve">قروض قصيرة الاجل </t>
  </si>
  <si>
    <t>Short term loans</t>
  </si>
  <si>
    <t>31\3\2020</t>
  </si>
  <si>
    <t>30\6\2020</t>
  </si>
  <si>
    <t>30\9\2020</t>
  </si>
  <si>
    <t xml:space="preserve">تحليل النقد والحسابات الجارية والقروض كما في :-              </t>
  </si>
  <si>
    <t xml:space="preserve">Analysis of cash, current accounts and loans as it is on:-       </t>
  </si>
  <si>
    <t>الوطنية</t>
  </si>
  <si>
    <t>المشرق</t>
  </si>
  <si>
    <t>ترست</t>
  </si>
  <si>
    <t>التكافل</t>
  </si>
  <si>
    <t>تمكين</t>
  </si>
  <si>
    <t>فلسطين</t>
  </si>
  <si>
    <t>اليكو</t>
  </si>
  <si>
    <t>الرهن</t>
  </si>
  <si>
    <t>العالمية</t>
  </si>
  <si>
    <t>داخلي</t>
  </si>
  <si>
    <t>31/12/2020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</si>
</sst>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_-"/>
    <numFmt numFmtId="181" formatCode="_-* #,##0.0_-;\-* #,##0.0_-;_-* &quot;-&quot;??_-;_-@_-"/>
    <numFmt numFmtId="182" formatCode="_-* #,##0_-;\-* #,##0_-;_-* &quot;-&quot;??_-;_-@_-"/>
    <numFmt numFmtId="183" formatCode="_(* #,##0.000_);_(* \(#,##0.000\);_(* &quot;-&quot;??_);_(@_)"/>
    <numFmt numFmtId="184" formatCode="_(* #,##0.000_);_(* \(#,##0.000\);_(* &quot;-&quot;???_);_(@_)"/>
    <numFmt numFmtId="185" formatCode="_-* #,##0.000_-;\-* #,##0.000_-;_-* &quot;-&quot;??_-;_-@_-"/>
    <numFmt numFmtId="186" formatCode="_-* #,##0.0000_-;\-* #,##0.00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4"/>
      <name val="Arial Body"/>
      <family val="0"/>
    </font>
    <font>
      <sz val="11"/>
      <color indexed="54"/>
      <name val="Arial Body"/>
      <family val="0"/>
    </font>
    <font>
      <b/>
      <sz val="11"/>
      <color indexed="54"/>
      <name val="Arial"/>
      <family val="2"/>
    </font>
    <font>
      <sz val="10"/>
      <color indexed="5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A4573"/>
      <name val="Arial Body"/>
      <family val="0"/>
    </font>
    <font>
      <sz val="11"/>
      <color rgb="FF5A4573"/>
      <name val="Arial Body"/>
      <family val="0"/>
    </font>
    <font>
      <b/>
      <sz val="11"/>
      <color rgb="FF5A4573"/>
      <name val="Arial"/>
      <family val="2"/>
    </font>
    <font>
      <sz val="10"/>
      <color rgb="FF5A457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rgb="FFE4DFE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5A4573"/>
      </top>
      <bottom style="medium">
        <color rgb="FF5A4573"/>
      </bottom>
    </border>
    <border>
      <left/>
      <right/>
      <top style="medium">
        <color rgb="FF5A4573"/>
      </top>
      <bottom/>
    </border>
    <border>
      <left/>
      <right/>
      <top/>
      <bottom style="medium">
        <color rgb="FF5A457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0" borderId="10" xfId="0" applyFont="1" applyFill="1" applyBorder="1" applyAlignment="1" applyProtection="1">
      <alignment vertical="center"/>
      <protection locked="0"/>
    </xf>
    <xf numFmtId="0" fontId="42" fillId="33" borderId="11" xfId="0" applyFont="1" applyFill="1" applyBorder="1" applyAlignment="1" applyProtection="1">
      <alignment vertical="center"/>
      <protection locked="0"/>
    </xf>
    <xf numFmtId="0" fontId="42" fillId="33" borderId="11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left"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42" fillId="0" borderId="12" xfId="0" applyFont="1" applyFill="1" applyBorder="1" applyAlignment="1" applyProtection="1">
      <alignment horizontal="left" vertical="center"/>
      <protection locked="0"/>
    </xf>
    <xf numFmtId="3" fontId="42" fillId="33" borderId="11" xfId="0" applyNumberFormat="1" applyFont="1" applyFill="1" applyBorder="1" applyAlignment="1" applyProtection="1">
      <alignment vertical="center"/>
      <protection locked="0"/>
    </xf>
    <xf numFmtId="3" fontId="43" fillId="33" borderId="11" xfId="0" applyNumberFormat="1" applyFont="1" applyFill="1" applyBorder="1" applyAlignment="1" applyProtection="1">
      <alignment horizontal="center" vertical="center"/>
      <protection locked="0"/>
    </xf>
    <xf numFmtId="3" fontId="42" fillId="0" borderId="0" xfId="0" applyNumberFormat="1" applyFont="1" applyFill="1" applyBorder="1" applyAlignment="1" applyProtection="1">
      <alignment horizontal="right" readingOrder="2"/>
      <protection/>
    </xf>
    <xf numFmtId="3" fontId="43" fillId="0" borderId="0" xfId="0" applyNumberFormat="1" applyFont="1" applyFill="1" applyBorder="1" applyAlignment="1" applyProtection="1">
      <alignment horizontal="center"/>
      <protection/>
    </xf>
    <xf numFmtId="3" fontId="42" fillId="0" borderId="0" xfId="0" applyNumberFormat="1" applyFont="1" applyFill="1" applyBorder="1" applyAlignment="1" applyProtection="1">
      <alignment horizontal="center"/>
      <protection/>
    </xf>
    <xf numFmtId="3" fontId="43" fillId="0" borderId="0" xfId="0" applyNumberFormat="1" applyFont="1" applyFill="1" applyBorder="1" applyAlignment="1" applyProtection="1">
      <alignment horizontal="center"/>
      <protection/>
    </xf>
    <xf numFmtId="0" fontId="42" fillId="34" borderId="12" xfId="0" applyFont="1" applyFill="1" applyBorder="1" applyAlignment="1" applyProtection="1">
      <alignment horizontal="right" vertical="center"/>
      <protection locked="0"/>
    </xf>
    <xf numFmtId="3" fontId="43" fillId="34" borderId="12" xfId="0" applyNumberFormat="1" applyFont="1" applyFill="1" applyBorder="1" applyAlignment="1" applyProtection="1">
      <alignment horizontal="center" vertical="center"/>
      <protection locked="0"/>
    </xf>
    <xf numFmtId="0" fontId="42" fillId="34" borderId="12" xfId="0" applyFont="1" applyFill="1" applyBorder="1" applyAlignment="1" applyProtection="1">
      <alignment horizontal="left" vertical="center"/>
      <protection locked="0"/>
    </xf>
    <xf numFmtId="0" fontId="44" fillId="0" borderId="0" xfId="0" applyFont="1" applyBorder="1" applyAlignment="1" applyProtection="1">
      <alignment vertical="center"/>
      <protection/>
    </xf>
    <xf numFmtId="3" fontId="42" fillId="0" borderId="12" xfId="0" applyNumberFormat="1" applyFont="1" applyFill="1" applyBorder="1" applyAlignment="1" applyProtection="1">
      <alignment horizontal="right" vertical="center"/>
      <protection locked="0"/>
    </xf>
    <xf numFmtId="3" fontId="42" fillId="0" borderId="12" xfId="0" applyNumberFormat="1" applyFont="1" applyFill="1" applyBorder="1" applyAlignment="1" applyProtection="1">
      <alignment horizontal="right" vertical="center"/>
      <protection locked="0"/>
    </xf>
    <xf numFmtId="3" fontId="42" fillId="0" borderId="12" xfId="0" applyNumberFormat="1" applyFont="1" applyFill="1" applyBorder="1" applyAlignment="1" applyProtection="1">
      <alignment horizontal="right" vertical="center"/>
      <protection locked="0"/>
    </xf>
    <xf numFmtId="3" fontId="42" fillId="5" borderId="10" xfId="0" applyNumberFormat="1" applyFont="1" applyFill="1" applyBorder="1" applyAlignment="1" applyProtection="1">
      <alignment vertical="center"/>
      <protection locked="0"/>
    </xf>
    <xf numFmtId="3" fontId="42" fillId="5" borderId="10" xfId="0" applyNumberFormat="1" applyFont="1" applyFill="1" applyBorder="1" applyAlignment="1" applyProtection="1">
      <alignment horizontal="center" vertical="center"/>
      <protection locked="0"/>
    </xf>
    <xf numFmtId="0" fontId="42" fillId="5" borderId="10" xfId="0" applyFont="1" applyFill="1" applyBorder="1" applyAlignment="1" applyProtection="1">
      <alignment vertical="center"/>
      <protection locked="0"/>
    </xf>
    <xf numFmtId="3" fontId="42" fillId="33" borderId="10" xfId="0" applyNumberFormat="1" applyFont="1" applyFill="1" applyBorder="1" applyAlignment="1" applyProtection="1">
      <alignment vertical="center"/>
      <protection locked="0"/>
    </xf>
    <xf numFmtId="3" fontId="42" fillId="33" borderId="10" xfId="0" applyNumberFormat="1" applyFont="1" applyFill="1" applyBorder="1" applyAlignment="1" applyProtection="1">
      <alignment horizontal="center" vertical="center"/>
      <protection locked="0"/>
    </xf>
    <xf numFmtId="0" fontId="42" fillId="33" borderId="1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13" xfId="0" applyFont="1" applyFill="1" applyBorder="1" applyAlignment="1">
      <alignment horizontal="center"/>
    </xf>
    <xf numFmtId="182" fontId="40" fillId="0" borderId="13" xfId="42" applyNumberFormat="1" applyFont="1" applyFill="1" applyBorder="1" applyAlignment="1">
      <alignment/>
    </xf>
    <xf numFmtId="182" fontId="40" fillId="0" borderId="13" xfId="0" applyNumberFormat="1" applyFont="1" applyFill="1" applyBorder="1" applyAlignment="1">
      <alignment/>
    </xf>
    <xf numFmtId="0" fontId="40" fillId="0" borderId="13" xfId="0" applyFont="1" applyFill="1" applyBorder="1" applyAlignment="1">
      <alignment/>
    </xf>
    <xf numFmtId="0" fontId="40" fillId="0" borderId="14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182" fontId="40" fillId="0" borderId="14" xfId="42" applyNumberFormat="1" applyFont="1" applyFill="1" applyBorder="1" applyAlignment="1">
      <alignment/>
    </xf>
    <xf numFmtId="182" fontId="40" fillId="0" borderId="15" xfId="42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5" fillId="0" borderId="0" xfId="0" applyFont="1" applyAlignment="1">
      <alignment horizontal="right" vertical="center" readingOrder="2"/>
    </xf>
    <xf numFmtId="0" fontId="45" fillId="0" borderId="0" xfId="0" applyFont="1" applyAlignment="1">
      <alignment vertical="center" readingOrder="2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3" fontId="45" fillId="0" borderId="0" xfId="0" applyNumberFormat="1" applyFont="1" applyAlignment="1">
      <alignment vertical="center"/>
    </xf>
    <xf numFmtId="3" fontId="42" fillId="0" borderId="12" xfId="0" applyNumberFormat="1" applyFont="1" applyFill="1" applyBorder="1" applyAlignment="1" applyProtection="1">
      <alignment horizontal="right" vertical="center"/>
      <protection locked="0"/>
    </xf>
    <xf numFmtId="0" fontId="42" fillId="0" borderId="10" xfId="0" applyFont="1" applyFill="1" applyBorder="1" applyAlignment="1" applyProtection="1">
      <alignment horizontal="center" vertical="center"/>
      <protection locked="0"/>
    </xf>
    <xf numFmtId="179" fontId="40" fillId="0" borderId="13" xfId="42" applyFont="1" applyFill="1" applyBorder="1" applyAlignment="1">
      <alignment horizontal="center"/>
    </xf>
    <xf numFmtId="182" fontId="40" fillId="0" borderId="13" xfId="42" applyNumberFormat="1" applyFont="1" applyFill="1" applyBorder="1" applyAlignment="1">
      <alignment horizontal="center"/>
    </xf>
    <xf numFmtId="179" fontId="40" fillId="0" borderId="14" xfId="42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rightToLeft="1" tabSelected="1" view="pageBreakPreview" zoomScale="85" zoomScaleNormal="85" zoomScaleSheetLayoutView="85" workbookViewId="0" topLeftCell="A1">
      <selection activeCell="H19" sqref="H19"/>
    </sheetView>
  </sheetViews>
  <sheetFormatPr defaultColWidth="9.140625" defaultRowHeight="15"/>
  <cols>
    <col min="1" max="1" width="29.7109375" style="0" customWidth="1"/>
    <col min="2" max="2" width="15.00390625" style="0" customWidth="1"/>
    <col min="3" max="9" width="15.00390625" style="1" customWidth="1"/>
    <col min="10" max="10" width="27.8515625" style="0" customWidth="1"/>
  </cols>
  <sheetData>
    <row r="1" spans="1:9" ht="15">
      <c r="A1" s="18" t="s">
        <v>20</v>
      </c>
      <c r="B1" s="18"/>
      <c r="C1" s="18"/>
      <c r="D1" s="18"/>
      <c r="E1" s="18"/>
      <c r="F1" s="18"/>
      <c r="G1" s="18"/>
      <c r="H1" s="18"/>
      <c r="I1" s="18"/>
    </row>
    <row r="2" spans="1:10" s="1" customFormat="1" ht="15">
      <c r="A2" s="18" t="s">
        <v>28</v>
      </c>
      <c r="B2" s="18"/>
      <c r="C2" s="18"/>
      <c r="D2" s="18"/>
      <c r="E2" s="18"/>
      <c r="F2" s="18"/>
      <c r="G2" s="18"/>
      <c r="H2" s="18"/>
      <c r="I2" s="18"/>
      <c r="J2" s="18" t="s">
        <v>29</v>
      </c>
    </row>
    <row r="3" spans="1:10" s="1" customFormat="1" ht="15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 t="s">
        <v>22</v>
      </c>
    </row>
    <row r="4" spans="1:10" s="1" customFormat="1" ht="1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5.75" thickBot="1">
      <c r="A5" s="18" t="s">
        <v>7</v>
      </c>
      <c r="B5" s="18"/>
      <c r="C5" s="18"/>
      <c r="D5" s="18"/>
      <c r="E5" s="18"/>
      <c r="F5" s="18"/>
      <c r="G5" s="18"/>
      <c r="H5" s="18"/>
      <c r="I5" s="18"/>
      <c r="J5" s="18" t="s">
        <v>17</v>
      </c>
    </row>
    <row r="6" spans="1:10" ht="15.75" thickBot="1">
      <c r="A6" s="2" t="s">
        <v>4</v>
      </c>
      <c r="B6" s="48" t="s">
        <v>25</v>
      </c>
      <c r="C6" s="48"/>
      <c r="D6" s="48" t="s">
        <v>26</v>
      </c>
      <c r="E6" s="48"/>
      <c r="F6" s="48" t="s">
        <v>27</v>
      </c>
      <c r="G6" s="48"/>
      <c r="H6" s="48" t="s">
        <v>40</v>
      </c>
      <c r="I6" s="48"/>
      <c r="J6" s="2" t="s">
        <v>10</v>
      </c>
    </row>
    <row r="7" spans="1:10" s="1" customFormat="1" ht="15">
      <c r="A7" s="3"/>
      <c r="B7" s="4" t="s">
        <v>5</v>
      </c>
      <c r="C7" s="4" t="s">
        <v>6</v>
      </c>
      <c r="D7" s="4" t="s">
        <v>5</v>
      </c>
      <c r="E7" s="4" t="s">
        <v>6</v>
      </c>
      <c r="F7" s="4" t="s">
        <v>5</v>
      </c>
      <c r="G7" s="4" t="s">
        <v>6</v>
      </c>
      <c r="H7" s="4" t="s">
        <v>5</v>
      </c>
      <c r="I7" s="4" t="s">
        <v>6</v>
      </c>
      <c r="J7" s="4"/>
    </row>
    <row r="8" spans="1:9" s="1" customFormat="1" ht="15.75" thickBot="1">
      <c r="A8" s="5"/>
      <c r="B8" s="7" t="s">
        <v>18</v>
      </c>
      <c r="C8" s="7" t="s">
        <v>19</v>
      </c>
      <c r="D8" s="7" t="s">
        <v>18</v>
      </c>
      <c r="E8" s="7" t="s">
        <v>19</v>
      </c>
      <c r="F8" s="7" t="s">
        <v>18</v>
      </c>
      <c r="G8" s="7" t="s">
        <v>19</v>
      </c>
      <c r="H8" s="7" t="s">
        <v>18</v>
      </c>
      <c r="I8" s="7" t="s">
        <v>19</v>
      </c>
    </row>
    <row r="9" spans="1:10" ht="15">
      <c r="A9" s="9" t="s">
        <v>0</v>
      </c>
      <c r="B9" s="10">
        <v>19132762</v>
      </c>
      <c r="C9" s="10">
        <v>1412932</v>
      </c>
      <c r="D9" s="10">
        <v>27847812</v>
      </c>
      <c r="E9" s="10">
        <v>2491113</v>
      </c>
      <c r="F9" s="10">
        <v>25871729.902756523</v>
      </c>
      <c r="G9" s="10">
        <v>1450544.3492753622</v>
      </c>
      <c r="H9" s="10">
        <v>28183709.086055957</v>
      </c>
      <c r="I9" s="10">
        <v>1275599.4390588899</v>
      </c>
      <c r="J9" s="3" t="s">
        <v>11</v>
      </c>
    </row>
    <row r="10" spans="1:10" ht="15.75" thickBot="1">
      <c r="A10" s="11" t="s">
        <v>1</v>
      </c>
      <c r="B10" s="12">
        <v>610333</v>
      </c>
      <c r="C10" s="12">
        <v>0</v>
      </c>
      <c r="D10" s="12">
        <v>1386358</v>
      </c>
      <c r="E10" s="12">
        <v>0</v>
      </c>
      <c r="F10" s="12">
        <v>1285638.8260869565</v>
      </c>
      <c r="G10" s="12">
        <v>0</v>
      </c>
      <c r="H10" s="12">
        <v>1138137</v>
      </c>
      <c r="I10" s="12">
        <v>0</v>
      </c>
      <c r="J10" s="6" t="s">
        <v>12</v>
      </c>
    </row>
    <row r="11" spans="1:10" ht="17.25" customHeight="1" thickBot="1">
      <c r="A11" s="25" t="s">
        <v>2</v>
      </c>
      <c r="B11" s="26">
        <v>19743095</v>
      </c>
      <c r="C11" s="26">
        <v>1412932</v>
      </c>
      <c r="D11" s="26">
        <f>SUM(D9:D10)</f>
        <v>29234170</v>
      </c>
      <c r="E11" s="26">
        <f>SUM(E9:E10)</f>
        <v>2491113</v>
      </c>
      <c r="F11" s="26">
        <f>F10+F9</f>
        <v>27157368.72884348</v>
      </c>
      <c r="G11" s="26">
        <f>G10+G9</f>
        <v>1450544.3492753622</v>
      </c>
      <c r="H11" s="26">
        <f>H10+H9</f>
        <v>29321846.086055957</v>
      </c>
      <c r="I11" s="26">
        <f>I10+I9</f>
        <v>1275599.4390588899</v>
      </c>
      <c r="J11" s="27" t="s">
        <v>13</v>
      </c>
    </row>
    <row r="12" spans="1:10" ht="15">
      <c r="A12" s="13"/>
      <c r="B12" s="14"/>
      <c r="C12" s="14"/>
      <c r="D12" s="14"/>
      <c r="E12" s="14"/>
      <c r="F12" s="14"/>
      <c r="G12" s="14"/>
      <c r="H12" s="14"/>
      <c r="I12" s="14"/>
      <c r="J12" s="1"/>
    </row>
    <row r="13" spans="1:10" ht="15.75" thickBot="1">
      <c r="A13" s="47" t="s">
        <v>3</v>
      </c>
      <c r="B13" s="47"/>
      <c r="C13" s="47"/>
      <c r="D13" s="19"/>
      <c r="E13" s="19"/>
      <c r="F13" s="20"/>
      <c r="G13" s="20"/>
      <c r="H13" s="21"/>
      <c r="I13" s="21"/>
      <c r="J13" s="8" t="s">
        <v>14</v>
      </c>
    </row>
    <row r="14" spans="1:10" s="1" customFormat="1" ht="16.5" customHeight="1">
      <c r="A14" s="9" t="s">
        <v>8</v>
      </c>
      <c r="B14" s="10">
        <v>2960525</v>
      </c>
      <c r="C14" s="10">
        <v>0</v>
      </c>
      <c r="D14" s="10">
        <v>2662446</v>
      </c>
      <c r="E14" s="10">
        <v>0</v>
      </c>
      <c r="F14" s="10">
        <v>2129668</v>
      </c>
      <c r="G14" s="10">
        <v>0</v>
      </c>
      <c r="H14" s="10">
        <v>1780387</v>
      </c>
      <c r="I14" s="10">
        <v>0</v>
      </c>
      <c r="J14" s="3" t="s">
        <v>15</v>
      </c>
    </row>
    <row r="15" spans="1:10" s="1" customFormat="1" ht="16.5" customHeight="1">
      <c r="A15" s="11" t="s">
        <v>23</v>
      </c>
      <c r="B15" s="12">
        <v>5141050</v>
      </c>
      <c r="C15" s="12">
        <v>0</v>
      </c>
      <c r="D15" s="12">
        <v>6263769</v>
      </c>
      <c r="E15" s="12">
        <v>0</v>
      </c>
      <c r="F15" s="12">
        <v>6365765</v>
      </c>
      <c r="G15" s="12">
        <v>0</v>
      </c>
      <c r="H15" s="12">
        <v>4743612</v>
      </c>
      <c r="I15" s="12">
        <v>0</v>
      </c>
      <c r="J15" s="6" t="s">
        <v>24</v>
      </c>
    </row>
    <row r="16" spans="1:10" ht="16.5" customHeight="1" thickBot="1">
      <c r="A16" s="15" t="s">
        <v>9</v>
      </c>
      <c r="B16" s="16">
        <v>7907770</v>
      </c>
      <c r="C16" s="16">
        <v>0</v>
      </c>
      <c r="D16" s="16">
        <v>8299071</v>
      </c>
      <c r="E16" s="16">
        <v>0</v>
      </c>
      <c r="F16" s="16">
        <v>8608727</v>
      </c>
      <c r="G16" s="16">
        <v>0</v>
      </c>
      <c r="H16" s="16">
        <v>12678848</v>
      </c>
      <c r="I16" s="16">
        <v>0</v>
      </c>
      <c r="J16" s="17" t="s">
        <v>16</v>
      </c>
    </row>
    <row r="17" spans="1:10" ht="21" customHeight="1" thickBot="1">
      <c r="A17" s="22" t="s">
        <v>2</v>
      </c>
      <c r="B17" s="23">
        <v>16009345</v>
      </c>
      <c r="C17" s="23">
        <v>0</v>
      </c>
      <c r="D17" s="23">
        <f>SUM(D14:D16)</f>
        <v>17225286</v>
      </c>
      <c r="E17" s="23">
        <v>0</v>
      </c>
      <c r="F17" s="23">
        <f>F16+F15+F14</f>
        <v>17104160</v>
      </c>
      <c r="G17" s="23">
        <v>0</v>
      </c>
      <c r="H17" s="23">
        <f>H16+H15+H14</f>
        <v>19202847</v>
      </c>
      <c r="I17" s="23">
        <f>I16+I15+I14</f>
        <v>0</v>
      </c>
      <c r="J17" s="24" t="s">
        <v>13</v>
      </c>
    </row>
    <row r="18" ht="15.75" customHeight="1"/>
    <row r="19" spans="1:10" s="44" customFormat="1" ht="21.75" customHeight="1">
      <c r="A19" s="42"/>
      <c r="B19" s="43"/>
      <c r="C19" s="43"/>
      <c r="D19" s="43"/>
      <c r="E19" s="43"/>
      <c r="G19" s="45"/>
      <c r="H19" s="46"/>
      <c r="I19" s="45"/>
      <c r="J19" s="45"/>
    </row>
    <row r="20" ht="15">
      <c r="G20" s="41"/>
    </row>
  </sheetData>
  <sheetProtection/>
  <mergeCells count="5">
    <mergeCell ref="A13:C13"/>
    <mergeCell ref="B6:C6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landscape" scale="41" r:id="rId1"/>
  <ignoredErrors>
    <ignoredError sqref="D11:G11 D17:F17 H11:I11 H17:I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rightToLeft="1" zoomScalePageLayoutView="0" workbookViewId="0" topLeftCell="A1">
      <selection activeCell="T6" activeCellId="1" sqref="T12 T6"/>
    </sheetView>
  </sheetViews>
  <sheetFormatPr defaultColWidth="9.140625" defaultRowHeight="15"/>
  <cols>
    <col min="1" max="1" width="22.7109375" style="30" bestFit="1" customWidth="1"/>
    <col min="2" max="2" width="11.57421875" style="28" bestFit="1" customWidth="1"/>
    <col min="3" max="3" width="9.140625" style="28" customWidth="1"/>
    <col min="4" max="4" width="10.57421875" style="28" bestFit="1" customWidth="1"/>
    <col min="5" max="5" width="9.140625" style="28" customWidth="1"/>
    <col min="6" max="6" width="10.57421875" style="28" bestFit="1" customWidth="1"/>
    <col min="7" max="7" width="9.140625" style="28" customWidth="1"/>
    <col min="8" max="8" width="10.57421875" style="28" bestFit="1" customWidth="1"/>
    <col min="9" max="9" width="9.140625" style="28" customWidth="1"/>
    <col min="10" max="10" width="10.57421875" style="28" bestFit="1" customWidth="1"/>
    <col min="11" max="11" width="9.140625" style="28" customWidth="1"/>
    <col min="12" max="12" width="10.57421875" style="28" bestFit="1" customWidth="1"/>
    <col min="13" max="13" width="9.140625" style="28" customWidth="1"/>
    <col min="14" max="14" width="10.57421875" style="28" bestFit="1" customWidth="1"/>
    <col min="15" max="17" width="9.140625" style="28" customWidth="1"/>
    <col min="18" max="18" width="10.57421875" style="28" bestFit="1" customWidth="1"/>
    <col min="19" max="19" width="9.140625" style="28" customWidth="1"/>
    <col min="20" max="20" width="13.7109375" style="32" bestFit="1" customWidth="1"/>
    <col min="21" max="21" width="10.57421875" style="32" bestFit="1" customWidth="1"/>
  </cols>
  <sheetData>
    <row r="1" spans="2:21" s="29" customFormat="1" ht="1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30" customFormat="1" ht="15">
      <c r="A2" s="36"/>
      <c r="B2" s="53" t="s">
        <v>30</v>
      </c>
      <c r="C2" s="52"/>
      <c r="D2" s="52" t="s">
        <v>31</v>
      </c>
      <c r="E2" s="52"/>
      <c r="F2" s="52" t="s">
        <v>32</v>
      </c>
      <c r="G2" s="52"/>
      <c r="H2" s="52" t="s">
        <v>33</v>
      </c>
      <c r="I2" s="52"/>
      <c r="J2" s="52" t="s">
        <v>34</v>
      </c>
      <c r="K2" s="52"/>
      <c r="L2" s="52" t="s">
        <v>35</v>
      </c>
      <c r="M2" s="52"/>
      <c r="N2" s="52" t="s">
        <v>38</v>
      </c>
      <c r="O2" s="52"/>
      <c r="P2" s="52" t="s">
        <v>36</v>
      </c>
      <c r="Q2" s="52"/>
      <c r="R2" s="52" t="s">
        <v>37</v>
      </c>
      <c r="S2" s="52"/>
      <c r="T2" s="36"/>
      <c r="U2" s="36"/>
    </row>
    <row r="3" spans="1:21" s="30" customFormat="1" ht="15">
      <c r="A3" s="36"/>
      <c r="B3" s="37" t="s">
        <v>39</v>
      </c>
      <c r="C3" s="33" t="s">
        <v>6</v>
      </c>
      <c r="D3" s="33" t="s">
        <v>39</v>
      </c>
      <c r="E3" s="33" t="s">
        <v>6</v>
      </c>
      <c r="F3" s="33" t="s">
        <v>39</v>
      </c>
      <c r="G3" s="33" t="s">
        <v>6</v>
      </c>
      <c r="H3" s="33" t="s">
        <v>39</v>
      </c>
      <c r="I3" s="33" t="s">
        <v>6</v>
      </c>
      <c r="J3" s="33" t="s">
        <v>39</v>
      </c>
      <c r="K3" s="33" t="s">
        <v>6</v>
      </c>
      <c r="L3" s="33" t="s">
        <v>39</v>
      </c>
      <c r="M3" s="33" t="s">
        <v>6</v>
      </c>
      <c r="N3" s="33" t="s">
        <v>39</v>
      </c>
      <c r="O3" s="33" t="s">
        <v>6</v>
      </c>
      <c r="P3" s="33" t="s">
        <v>39</v>
      </c>
      <c r="Q3" s="33" t="s">
        <v>6</v>
      </c>
      <c r="R3" s="33" t="s">
        <v>39</v>
      </c>
      <c r="S3" s="33" t="s">
        <v>6</v>
      </c>
      <c r="T3" s="33" t="s">
        <v>39</v>
      </c>
      <c r="U3" s="33" t="s">
        <v>6</v>
      </c>
    </row>
    <row r="4" spans="1:21" s="30" customFormat="1" ht="15">
      <c r="A4" s="36" t="s">
        <v>0</v>
      </c>
      <c r="B4" s="39">
        <v>990070.4599999998</v>
      </c>
      <c r="C4" s="34">
        <v>177882.98699999996</v>
      </c>
      <c r="D4" s="34">
        <v>4655574.701863354</v>
      </c>
      <c r="E4" s="34">
        <v>70079</v>
      </c>
      <c r="F4" s="34">
        <f>1092312.5+275195</f>
        <v>1367507.5</v>
      </c>
      <c r="G4" s="34">
        <v>77592.8</v>
      </c>
      <c r="H4" s="34">
        <v>3462880</v>
      </c>
      <c r="I4" s="34">
        <v>0</v>
      </c>
      <c r="J4" s="34">
        <v>1737640</v>
      </c>
      <c r="K4" s="34">
        <v>0</v>
      </c>
      <c r="L4" s="34">
        <v>80619</v>
      </c>
      <c r="M4" s="34">
        <v>0</v>
      </c>
      <c r="N4" s="34">
        <v>2373654</v>
      </c>
      <c r="O4" s="34">
        <v>0</v>
      </c>
      <c r="P4" s="34">
        <v>100711</v>
      </c>
      <c r="Q4" s="34">
        <v>736978</v>
      </c>
      <c r="R4" s="34">
        <v>85824</v>
      </c>
      <c r="S4" s="40">
        <v>0</v>
      </c>
      <c r="T4" s="34">
        <f>B4+D4+F4+H4+J4+L4+N4+P4+R4</f>
        <v>14854480.661863353</v>
      </c>
      <c r="U4" s="34">
        <f>C4+E4+G4+I4+K4+M4+O4+Q4+S4</f>
        <v>1062532.787</v>
      </c>
    </row>
    <row r="5" spans="1:21" s="30" customFormat="1" ht="15">
      <c r="A5" s="36" t="s">
        <v>1</v>
      </c>
      <c r="B5" s="39">
        <v>441883</v>
      </c>
      <c r="C5" s="34">
        <v>0</v>
      </c>
      <c r="D5" s="34">
        <v>41432.60869565217</v>
      </c>
      <c r="E5" s="34">
        <v>0</v>
      </c>
      <c r="F5" s="34">
        <v>41720.64</v>
      </c>
      <c r="G5" s="34">
        <v>0</v>
      </c>
      <c r="H5" s="34">
        <v>37070</v>
      </c>
      <c r="I5" s="34">
        <v>0</v>
      </c>
      <c r="J5" s="34">
        <v>205583</v>
      </c>
      <c r="K5" s="34">
        <v>0</v>
      </c>
      <c r="L5" s="34">
        <v>760427</v>
      </c>
      <c r="M5" s="34">
        <v>0</v>
      </c>
      <c r="N5" s="34">
        <v>117659</v>
      </c>
      <c r="O5" s="34">
        <v>0</v>
      </c>
      <c r="P5" s="34">
        <v>846</v>
      </c>
      <c r="Q5" s="34">
        <v>0</v>
      </c>
      <c r="R5" s="34">
        <v>0</v>
      </c>
      <c r="S5" s="40">
        <v>0</v>
      </c>
      <c r="T5" s="34">
        <f>B5+D5+F5+H5+J5+L5+N5+P5+R5</f>
        <v>1646621.248695652</v>
      </c>
      <c r="U5" s="34">
        <f>C5+E5+G5+I5+K5+M5+O5+Q5+S5</f>
        <v>0</v>
      </c>
    </row>
    <row r="6" spans="1:21" s="30" customFormat="1" ht="15">
      <c r="A6" s="36" t="s">
        <v>2</v>
      </c>
      <c r="B6" s="50">
        <f>SUM(B4+C4+C5+B5)</f>
        <v>1609836.4469999997</v>
      </c>
      <c r="C6" s="50"/>
      <c r="D6" s="50">
        <f>SUM(D4+E4+E5+D5)</f>
        <v>4767086.310559006</v>
      </c>
      <c r="E6" s="50"/>
      <c r="F6" s="50">
        <f>SUM(F4+G4+G5+F5)</f>
        <v>1486820.94</v>
      </c>
      <c r="G6" s="50"/>
      <c r="H6" s="50">
        <f>SUM(H4+I4+I5+H5)</f>
        <v>3499950</v>
      </c>
      <c r="I6" s="50"/>
      <c r="J6" s="50">
        <f>SUM(J4+K4+K5+J5)</f>
        <v>1943223</v>
      </c>
      <c r="K6" s="50"/>
      <c r="L6" s="50">
        <f>SUM(L4+M4+M5+L5)</f>
        <v>841046</v>
      </c>
      <c r="M6" s="50"/>
      <c r="N6" s="50">
        <f>SUM(N4+O4+O5+N5)</f>
        <v>2491313</v>
      </c>
      <c r="O6" s="50"/>
      <c r="P6" s="50">
        <f>SUM(P4+Q4+Q5+P5)</f>
        <v>838535</v>
      </c>
      <c r="Q6" s="50"/>
      <c r="R6" s="50">
        <f>SUM(R4+S4+S5+R5)</f>
        <v>85824</v>
      </c>
      <c r="S6" s="50"/>
      <c r="T6" s="34">
        <f>T4+T5</f>
        <v>16501101.910559006</v>
      </c>
      <c r="U6" s="34">
        <f>U4+U5</f>
        <v>1062532.787</v>
      </c>
    </row>
    <row r="7" spans="1:21" s="30" customFormat="1" ht="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4"/>
      <c r="U7" s="35"/>
    </row>
    <row r="8" spans="1:21" s="30" customFormat="1" ht="15">
      <c r="A8" s="36" t="s">
        <v>3</v>
      </c>
      <c r="B8" s="37" t="s">
        <v>39</v>
      </c>
      <c r="C8" s="33" t="s">
        <v>6</v>
      </c>
      <c r="D8" s="33" t="s">
        <v>39</v>
      </c>
      <c r="E8" s="33" t="s">
        <v>6</v>
      </c>
      <c r="F8" s="33" t="s">
        <v>39</v>
      </c>
      <c r="G8" s="33" t="s">
        <v>6</v>
      </c>
      <c r="H8" s="33" t="s">
        <v>39</v>
      </c>
      <c r="I8" s="33" t="s">
        <v>6</v>
      </c>
      <c r="J8" s="33" t="s">
        <v>39</v>
      </c>
      <c r="K8" s="33" t="s">
        <v>6</v>
      </c>
      <c r="L8" s="33" t="s">
        <v>39</v>
      </c>
      <c r="M8" s="33" t="s">
        <v>6</v>
      </c>
      <c r="N8" s="33" t="s">
        <v>39</v>
      </c>
      <c r="O8" s="33" t="s">
        <v>6</v>
      </c>
      <c r="P8" s="33" t="s">
        <v>39</v>
      </c>
      <c r="Q8" s="33" t="s">
        <v>6</v>
      </c>
      <c r="R8" s="33" t="s">
        <v>39</v>
      </c>
      <c r="S8" s="38" t="s">
        <v>6</v>
      </c>
      <c r="T8" s="33" t="s">
        <v>39</v>
      </c>
      <c r="U8" s="33" t="s">
        <v>6</v>
      </c>
    </row>
    <row r="9" spans="1:21" s="30" customFormat="1" ht="15">
      <c r="A9" s="36" t="s">
        <v>8</v>
      </c>
      <c r="B9" s="39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40">
        <v>0</v>
      </c>
      <c r="T9" s="34">
        <f aca="true" t="shared" si="0" ref="T9:U11">B9+D9+F9+H9+J9+L9+N9+P9+R9</f>
        <v>0</v>
      </c>
      <c r="U9" s="34">
        <f t="shared" si="0"/>
        <v>0</v>
      </c>
    </row>
    <row r="10" spans="1:21" s="30" customFormat="1" ht="15">
      <c r="A10" s="36" t="s">
        <v>23</v>
      </c>
      <c r="B10" s="39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1914778</v>
      </c>
      <c r="S10" s="40">
        <v>0</v>
      </c>
      <c r="T10" s="34">
        <f t="shared" si="0"/>
        <v>1914778</v>
      </c>
      <c r="U10" s="34">
        <f t="shared" si="0"/>
        <v>0</v>
      </c>
    </row>
    <row r="11" spans="1:21" s="30" customFormat="1" ht="15">
      <c r="A11" s="36" t="s">
        <v>9</v>
      </c>
      <c r="B11" s="39">
        <v>0</v>
      </c>
      <c r="C11" s="34">
        <v>0</v>
      </c>
      <c r="D11" s="34">
        <v>2776791</v>
      </c>
      <c r="E11" s="34">
        <v>0</v>
      </c>
      <c r="F11" s="34">
        <v>3133142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3389600</v>
      </c>
      <c r="M11" s="34">
        <v>0</v>
      </c>
      <c r="N11" s="34">
        <v>5472807</v>
      </c>
      <c r="O11" s="34">
        <v>0</v>
      </c>
      <c r="P11" s="34">
        <v>0</v>
      </c>
      <c r="Q11" s="34">
        <v>0</v>
      </c>
      <c r="R11" s="34">
        <v>0</v>
      </c>
      <c r="S11" s="40">
        <v>0</v>
      </c>
      <c r="T11" s="34">
        <f t="shared" si="0"/>
        <v>14772340</v>
      </c>
      <c r="U11" s="34">
        <f t="shared" si="0"/>
        <v>0</v>
      </c>
    </row>
    <row r="12" spans="1:21" s="30" customFormat="1" ht="15">
      <c r="A12" s="36" t="s">
        <v>2</v>
      </c>
      <c r="B12" s="51">
        <f>B9+C9+B10+C10+B11+C11</f>
        <v>0</v>
      </c>
      <c r="C12" s="49"/>
      <c r="D12" s="49">
        <f>D9+E9+D10+E10+D11+E11</f>
        <v>2776791</v>
      </c>
      <c r="E12" s="49"/>
      <c r="F12" s="49">
        <f>F9+G9+F10+G10+F11+G11</f>
        <v>3133142</v>
      </c>
      <c r="G12" s="49"/>
      <c r="H12" s="49">
        <f>H9+I9+H10+I10+H11+I11</f>
        <v>0</v>
      </c>
      <c r="I12" s="49"/>
      <c r="J12" s="49">
        <f>J9+K9+J10+K10+J11+K11</f>
        <v>0</v>
      </c>
      <c r="K12" s="49"/>
      <c r="L12" s="49">
        <f>L9+M9+L10+M10+L11+M11</f>
        <v>3389600</v>
      </c>
      <c r="M12" s="49"/>
      <c r="N12" s="49">
        <f>N9+O9+N10+O10+N11+O11</f>
        <v>5472807</v>
      </c>
      <c r="O12" s="49"/>
      <c r="P12" s="49">
        <f>P9+Q9+P10+Q10+P11+Q11</f>
        <v>0</v>
      </c>
      <c r="Q12" s="49"/>
      <c r="R12" s="49">
        <f>R9+S9+R10+S10+R11+S11</f>
        <v>1914778</v>
      </c>
      <c r="S12" s="49"/>
      <c r="T12" s="34">
        <f>SUM(T9:T11)</f>
        <v>16687118</v>
      </c>
      <c r="U12" s="36"/>
    </row>
  </sheetData>
  <sheetProtection/>
  <mergeCells count="27">
    <mergeCell ref="N2:O2"/>
    <mergeCell ref="L6:M6"/>
    <mergeCell ref="B2:C2"/>
    <mergeCell ref="D2:E2"/>
    <mergeCell ref="H2:I2"/>
    <mergeCell ref="J2:K2"/>
    <mergeCell ref="L2:M2"/>
    <mergeCell ref="L12:M12"/>
    <mergeCell ref="N12:O12"/>
    <mergeCell ref="P2:Q2"/>
    <mergeCell ref="R2:S2"/>
    <mergeCell ref="B6:C6"/>
    <mergeCell ref="D6:E6"/>
    <mergeCell ref="F2:G2"/>
    <mergeCell ref="F6:G6"/>
    <mergeCell ref="H6:I6"/>
    <mergeCell ref="J6:K6"/>
    <mergeCell ref="P12:Q12"/>
    <mergeCell ref="R12:S12"/>
    <mergeCell ref="N6:O6"/>
    <mergeCell ref="P6:Q6"/>
    <mergeCell ref="R6:S6"/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Cas_and_cas_equ_2018_RD</dc:title>
  <dc:subject/>
  <dc:creator>user-laptop</dc:creator>
  <cp:keywords/>
  <dc:description/>
  <cp:lastModifiedBy>Baker Saleh</cp:lastModifiedBy>
  <cp:lastPrinted>2020-12-02T10:43:54Z</cp:lastPrinted>
  <dcterms:created xsi:type="dcterms:W3CDTF">2012-09-04T20:38:42Z</dcterms:created>
  <dcterms:modified xsi:type="dcterms:W3CDTF">2022-04-10T10:08:31Z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MCTET7URAYYM-123422113-173</vt:lpwstr>
  </property>
  <property fmtid="{D5CDD505-2E9C-101B-9397-08002B2CF9AE}" pid="3" name="_dlc_DocIdItemGuid">
    <vt:lpwstr>c8b5220f-94d8-480c-9bd0-f74648781077</vt:lpwstr>
  </property>
  <property fmtid="{D5CDD505-2E9C-101B-9397-08002B2CF9AE}" pid="4" name="_dlc_DocIdUrl">
    <vt:lpwstr>https://bms.pcma.ps/Rsearches/Statistics/_layouts/15/DocIdRedir.aspx?ID=MCTET7URAYYM-123422113-173, MCTET7URAYYM-123422113-173</vt:lpwstr>
  </property>
</Properties>
</file>